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88" yWindow="120" windowWidth="7656" windowHeight="4848" firstSheet="5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1">'2部门收入总体情况表'!$A$1:$R$22</definedName>
    <definedName name="_xlnm.Print_Area" localSheetId="3">'4财政拨款收支总体情况表'!$A$1:$L$35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'6一般公共预算基本支出情况表'!$1:$5</definedName>
    <definedName name="_xlnm.Print_Titles" localSheetId="7">'8政府性基金支出情况表'!$1:$7</definedName>
  </definedNames>
  <calcPr calcId="145621"/>
</workbook>
</file>

<file path=xl/calcChain.xml><?xml version="1.0" encoding="utf-8"?>
<calcChain xmlns="http://schemas.openxmlformats.org/spreadsheetml/2006/main">
  <c r="E43" i="11" l="1"/>
  <c r="D43" i="11"/>
  <c r="E9" i="11"/>
  <c r="D9" i="11"/>
  <c r="D7" i="11" s="1"/>
  <c r="E14" i="11"/>
  <c r="E7" i="11"/>
  <c r="E12" i="8"/>
  <c r="E35" i="8" s="1"/>
  <c r="G15" i="8"/>
  <c r="G35" i="8" s="1"/>
  <c r="F15" i="8"/>
  <c r="F35" i="8" s="1"/>
  <c r="E15" i="8"/>
  <c r="E6" i="11" l="1"/>
  <c r="F19" i="21" l="1"/>
  <c r="E19" i="21" s="1"/>
  <c r="K8" i="21"/>
  <c r="K7" i="21" s="1"/>
  <c r="H7" i="20"/>
  <c r="I10" i="26"/>
  <c r="I11" i="26"/>
  <c r="I9" i="26"/>
  <c r="I8" i="26" s="1"/>
  <c r="C9" i="26" s="1"/>
  <c r="C8" i="26" s="1"/>
  <c r="D14" i="11" l="1"/>
  <c r="K8" i="10"/>
  <c r="K7" i="10" s="1"/>
  <c r="J8" i="10"/>
  <c r="J7" i="10" s="1"/>
  <c r="I8" i="10"/>
  <c r="I7" i="10" s="1"/>
  <c r="H8" i="10"/>
  <c r="H7" i="10" s="1"/>
  <c r="G8" i="10"/>
  <c r="G8" i="21"/>
  <c r="G7" i="21" s="1"/>
  <c r="H8" i="21"/>
  <c r="H7" i="21" s="1"/>
  <c r="I8" i="21"/>
  <c r="I7" i="21" s="1"/>
  <c r="J8" i="21"/>
  <c r="J7" i="21" s="1"/>
  <c r="F9" i="21"/>
  <c r="E9" i="21" s="1"/>
  <c r="F10" i="21"/>
  <c r="E10" i="21" s="1"/>
  <c r="F11" i="21"/>
  <c r="E11" i="21" s="1"/>
  <c r="F12" i="21"/>
  <c r="E12" i="21" s="1"/>
  <c r="F13" i="21"/>
  <c r="E13" i="21" s="1"/>
  <c r="F14" i="21"/>
  <c r="E14" i="21" s="1"/>
  <c r="F15" i="21"/>
  <c r="E15" i="21" s="1"/>
  <c r="F16" i="21"/>
  <c r="E16" i="21"/>
  <c r="F17" i="21"/>
  <c r="E17" i="21"/>
  <c r="F18" i="21"/>
  <c r="E18" i="21" s="1"/>
  <c r="F20" i="21"/>
  <c r="E20" i="21" s="1"/>
  <c r="F21" i="21"/>
  <c r="E21" i="21" s="1"/>
  <c r="F22" i="21"/>
  <c r="E22" i="21"/>
  <c r="E8" i="20"/>
  <c r="E7" i="20" s="1"/>
  <c r="F8" i="20"/>
  <c r="F7" i="20" s="1"/>
  <c r="C20" i="26"/>
  <c r="C24" i="26" s="1"/>
  <c r="I12" i="26"/>
  <c r="I24" i="26" s="1"/>
  <c r="H12" i="26"/>
  <c r="H8" i="26"/>
  <c r="E12" i="26"/>
  <c r="E8" i="26"/>
  <c r="F8" i="10" l="1"/>
  <c r="G7" i="10"/>
  <c r="F14" i="11"/>
  <c r="D6" i="11"/>
  <c r="F8" i="21"/>
  <c r="E24" i="26"/>
  <c r="H24" i="26"/>
  <c r="E8" i="21" l="1"/>
  <c r="F7" i="21"/>
  <c r="E7" i="21" s="1"/>
  <c r="E8" i="10"/>
  <c r="E7" i="10" s="1"/>
  <c r="F7" i="10"/>
</calcChain>
</file>

<file path=xl/sharedStrings.xml><?xml version="1.0" encoding="utf-8"?>
<sst xmlns="http://schemas.openxmlformats.org/spreadsheetml/2006/main" count="543" uniqueCount="273">
  <si>
    <t>单位：万元</t>
  </si>
  <si>
    <t>支                        出</t>
  </si>
  <si>
    <t>金　额</t>
  </si>
  <si>
    <t>合计</t>
  </si>
  <si>
    <t>本年支出小计</t>
  </si>
  <si>
    <t>小计</t>
  </si>
  <si>
    <t>财政拨款</t>
  </si>
  <si>
    <t>缴入预算管理的行政事业性收费</t>
  </si>
  <si>
    <t>国有资产资源有偿使用收入</t>
    <phoneticPr fontId="2" type="noConversion"/>
  </si>
  <si>
    <t>其他一般公共预算收入</t>
    <phoneticPr fontId="2" type="noConversion"/>
  </si>
  <si>
    <t>一般公共预算</t>
    <phoneticPr fontId="2" type="noConversion"/>
  </si>
  <si>
    <t>财政拨款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</si>
  <si>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</si>
  <si>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</si>
  <si>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</si>
  <si>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</si>
  <si>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</si>
  <si>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</si>
  <si>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>其他收入</t>
    <phoneticPr fontId="2" type="noConversion"/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</si>
  <si>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</si>
  <si>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</si>
  <si>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</si>
  <si>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</si>
  <si>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</si>
  <si>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</si>
  <si>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</si>
  <si>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</si>
  <si>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</si>
  <si>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</si>
  <si>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</si>
  <si>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</si>
  <si>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</si>
  <si>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</si>
  <si>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</si>
  <si>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</si>
  <si>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</si>
  <si>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  <phoneticPr fontId="2" type="noConversion"/>
  </si>
  <si>
    <t>专项资金</t>
    <phoneticPr fontId="2" type="noConversion"/>
  </si>
  <si>
    <t>项                    目</t>
    <phoneticPr fontId="2" type="noConversion"/>
  </si>
  <si>
    <t>项            目</t>
    <phoneticPr fontId="2" type="noConversion"/>
  </si>
  <si>
    <t xml:space="preserve">  收  入  合  计</t>
    <phoneticPr fontId="2" type="noConversion"/>
  </si>
  <si>
    <t>一般性项目</t>
    <phoneticPr fontId="2" type="noConversion"/>
  </si>
  <si>
    <t>专项资金</t>
    <phoneticPr fontId="2" type="noConversion"/>
  </si>
  <si>
    <t>科目名称</t>
    <phoneticPr fontId="2" type="noConversion"/>
  </si>
  <si>
    <t>小计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</si>
  <si>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</si>
  <si>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</si>
  <si>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</si>
  <si>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</si>
  <si>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</si>
  <si>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</si>
  <si>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</si>
  <si>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预算04表</t>
    <phoneticPr fontId="2" type="noConversion"/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</si>
  <si>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</si>
  <si>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</si>
  <si>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</si>
  <si>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</si>
  <si>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</si>
  <si>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</si>
  <si>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</si>
  <si>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</si>
  <si>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</si>
  <si>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</si>
  <si>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</si>
  <si>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</si>
  <si>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</si>
  <si>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</si>
  <si>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</si>
  <si>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  <phoneticPr fontId="2" type="noConversion"/>
  </si>
  <si>
    <t>十七、金融支出</t>
    <phoneticPr fontId="2" type="noConversion"/>
  </si>
  <si>
    <t>十九、援助其他地区支出</t>
    <phoneticPr fontId="2" type="noConversion"/>
  </si>
  <si>
    <t>二十、国土海洋气象等支出</t>
    <phoneticPr fontId="2" type="noConversion"/>
  </si>
  <si>
    <t>二十一、住房保障支出</t>
    <phoneticPr fontId="2" type="noConversion"/>
  </si>
  <si>
    <t>二十二、粮油物资储备支出</t>
    <phoneticPr fontId="2" type="noConversion"/>
  </si>
  <si>
    <t>二十七、预备费</t>
    <phoneticPr fontId="2" type="noConversion"/>
  </si>
  <si>
    <t>二十九、其他支出</t>
    <phoneticPr fontId="2" type="noConversion"/>
  </si>
  <si>
    <t>三十、转移性支出</t>
    <phoneticPr fontId="2" type="noConversion"/>
  </si>
  <si>
    <t>三十一、债务还本支出</t>
    <phoneticPr fontId="2" type="noConversion"/>
  </si>
  <si>
    <t>三十二、债务付息支出</t>
    <phoneticPr fontId="2" type="noConversion"/>
  </si>
  <si>
    <t>三十三、债务发行费用支出</t>
    <phoneticPr fontId="2" type="noConversion"/>
  </si>
  <si>
    <t>支出合计</t>
    <phoneticPr fontId="2" type="noConversion"/>
  </si>
  <si>
    <t>预算05表</t>
    <phoneticPr fontId="2" type="noConversion"/>
  </si>
  <si>
    <t>其中：财政拨款</t>
    <phoneticPr fontId="2" type="noConversion"/>
  </si>
  <si>
    <t>项      目</t>
    <phoneticPr fontId="2" type="noConversion"/>
  </si>
  <si>
    <t>单位：万元</t>
    <phoneticPr fontId="2" type="noConversion"/>
  </si>
  <si>
    <t>02</t>
  </si>
  <si>
    <t>01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</si>
  <si>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</si>
  <si>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</si>
  <si>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</si>
  <si>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</si>
  <si>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</si>
  <si>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</si>
  <si>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</si>
  <si>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</si>
  <si>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</si>
  <si>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</si>
  <si>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</si>
  <si>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>205</t>
  </si>
  <si>
    <t>301</t>
  </si>
  <si>
    <t xml:space="preserve">  301</t>
  </si>
  <si>
    <t>07</t>
  </si>
  <si>
    <t>302</t>
  </si>
  <si>
    <t xml:space="preserve">  302</t>
  </si>
  <si>
    <t>09</t>
  </si>
  <si>
    <t>13</t>
  </si>
  <si>
    <t>17</t>
  </si>
  <si>
    <t>18</t>
  </si>
  <si>
    <t>24</t>
  </si>
  <si>
    <t>25</t>
  </si>
  <si>
    <t>26</t>
  </si>
  <si>
    <t>27</t>
  </si>
  <si>
    <t>28</t>
  </si>
  <si>
    <t>29</t>
  </si>
  <si>
    <t>31</t>
  </si>
  <si>
    <t>39</t>
  </si>
  <si>
    <t>40</t>
  </si>
  <si>
    <t>89</t>
  </si>
  <si>
    <t>303</t>
  </si>
  <si>
    <t xml:space="preserve">  303</t>
  </si>
  <si>
    <t>预算08表</t>
  </si>
  <si>
    <t>一般性项目</t>
  </si>
  <si>
    <t>专项资金</t>
  </si>
  <si>
    <t>单位：万元</t>
    <phoneticPr fontId="2" type="noConversion"/>
  </si>
  <si>
    <t>预算01表</t>
    <phoneticPr fontId="2" type="noConversion"/>
  </si>
  <si>
    <t>收          入</t>
    <phoneticPr fontId="2" type="noConversion"/>
  </si>
  <si>
    <t>单位名称:罗山县教育体育局</t>
    <phoneticPr fontId="2" type="noConversion"/>
  </si>
  <si>
    <t>0</t>
    <phoneticPr fontId="2" type="noConversion"/>
  </si>
  <si>
    <t>单位名称：罗山县教育体育局</t>
    <phoneticPr fontId="2" type="noConversion"/>
  </si>
  <si>
    <t>205</t>
    <phoneticPr fontId="2" type="noConversion"/>
  </si>
  <si>
    <t>教育支出</t>
    <phoneticPr fontId="2" type="noConversion"/>
  </si>
  <si>
    <t>学前教育</t>
    <phoneticPr fontId="2" type="noConversion"/>
  </si>
  <si>
    <t>小学教育</t>
    <phoneticPr fontId="2" type="noConversion"/>
  </si>
  <si>
    <t>初中教育</t>
    <phoneticPr fontId="2" type="noConversion"/>
  </si>
  <si>
    <t>高中教育</t>
    <phoneticPr fontId="2" type="noConversion"/>
  </si>
  <si>
    <t>02</t>
    <phoneticPr fontId="2" type="noConversion"/>
  </si>
  <si>
    <t>01</t>
    <phoneticPr fontId="2" type="noConversion"/>
  </si>
  <si>
    <t>99</t>
    <phoneticPr fontId="2" type="noConversion"/>
  </si>
  <si>
    <t>行政运行</t>
    <phoneticPr fontId="2" type="noConversion"/>
  </si>
  <si>
    <t>其他教育事务管理</t>
    <phoneticPr fontId="2" type="noConversion"/>
  </si>
  <si>
    <t>03</t>
    <phoneticPr fontId="2" type="noConversion"/>
  </si>
  <si>
    <t>05</t>
    <phoneticPr fontId="2" type="noConversion"/>
  </si>
  <si>
    <t>07</t>
    <phoneticPr fontId="2" type="noConversion"/>
  </si>
  <si>
    <t>05</t>
    <phoneticPr fontId="2" type="noConversion"/>
  </si>
  <si>
    <t>高等教育</t>
    <phoneticPr fontId="2" type="noConversion"/>
  </si>
  <si>
    <t>中专教育</t>
    <phoneticPr fontId="2" type="noConversion"/>
  </si>
  <si>
    <t>99</t>
    <phoneticPr fontId="2" type="noConversion"/>
  </si>
  <si>
    <t>其他广播电视教育支出</t>
    <phoneticPr fontId="2" type="noConversion"/>
  </si>
  <si>
    <t>特殊学校教育</t>
    <phoneticPr fontId="2" type="noConversion"/>
  </si>
  <si>
    <t>其他教育支出</t>
    <phoneticPr fontId="2" type="noConversion"/>
  </si>
  <si>
    <t>02</t>
    <phoneticPr fontId="2" type="noConversion"/>
  </si>
  <si>
    <t>一般行政管理事务</t>
    <phoneticPr fontId="2" type="noConversion"/>
  </si>
  <si>
    <t>09</t>
    <phoneticPr fontId="2" type="noConversion"/>
  </si>
  <si>
    <t>农村中小学校舍建设</t>
    <phoneticPr fontId="2" type="noConversion"/>
  </si>
  <si>
    <t>其他普通教育支出</t>
    <phoneticPr fontId="2" type="noConversion"/>
  </si>
  <si>
    <r>
      <rPr>
        <sz val="11"/>
        <rFont val="宋体"/>
        <family val="3"/>
        <charset val="134"/>
      </rPr>
      <t>合计</t>
    </r>
  </si>
  <si>
    <r>
      <rPr>
        <sz val="11"/>
        <rFont val="宋体"/>
        <family val="3"/>
        <charset val="134"/>
      </rPr>
      <t>教育支出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</si>
  <si>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</si>
  <si>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一般行政管理事务</t>
    </r>
  </si>
  <si>
    <r>
      <rPr>
        <sz val="11"/>
        <rFont val="宋体"/>
        <family val="3"/>
        <charset val="134"/>
      </rPr>
      <t>其他教育事务管理</t>
    </r>
  </si>
  <si>
    <r>
      <rPr>
        <sz val="11"/>
        <rFont val="宋体"/>
        <family val="3"/>
        <charset val="134"/>
      </rPr>
      <t>学前教育</t>
    </r>
  </si>
  <si>
    <r>
      <rPr>
        <sz val="11"/>
        <rFont val="宋体"/>
        <family val="3"/>
        <charset val="134"/>
      </rPr>
      <t>小学教育</t>
    </r>
  </si>
  <si>
    <r>
      <rPr>
        <sz val="11"/>
        <rFont val="宋体"/>
        <family val="3"/>
        <charset val="134"/>
      </rPr>
      <t>初中教育</t>
    </r>
  </si>
  <si>
    <r>
      <rPr>
        <sz val="11"/>
        <rFont val="宋体"/>
        <family val="3"/>
        <charset val="134"/>
      </rPr>
      <t>高中教育</t>
    </r>
  </si>
  <si>
    <r>
      <rPr>
        <sz val="11"/>
        <rFont val="宋体"/>
        <family val="3"/>
        <charset val="134"/>
      </rPr>
      <t>高等教育</t>
    </r>
  </si>
  <si>
    <r>
      <rPr>
        <sz val="11"/>
        <rFont val="宋体"/>
        <family val="3"/>
        <charset val="134"/>
      </rPr>
      <t>其他普通教育支出</t>
    </r>
  </si>
  <si>
    <r>
      <rPr>
        <sz val="11"/>
        <rFont val="宋体"/>
        <family val="3"/>
        <charset val="134"/>
      </rPr>
      <t>中专教育</t>
    </r>
  </si>
  <si>
    <r>
      <rPr>
        <sz val="11"/>
        <rFont val="宋体"/>
        <family val="3"/>
        <charset val="134"/>
      </rPr>
      <t>其他广播电视教育支出</t>
    </r>
  </si>
  <si>
    <r>
      <rPr>
        <sz val="11"/>
        <rFont val="宋体"/>
        <family val="3"/>
        <charset val="134"/>
      </rPr>
      <t>特殊学校教育</t>
    </r>
  </si>
  <si>
    <r>
      <rPr>
        <sz val="11"/>
        <rFont val="宋体"/>
        <family val="3"/>
        <charset val="134"/>
      </rPr>
      <t>农村中小学校舍建设</t>
    </r>
  </si>
  <si>
    <r>
      <rPr>
        <sz val="11"/>
        <rFont val="宋体"/>
        <family val="3"/>
        <charset val="134"/>
      </rPr>
      <t>其他教育支出</t>
    </r>
  </si>
  <si>
    <t>※</t>
    <phoneticPr fontId="2" type="noConversion"/>
  </si>
  <si>
    <t xml:space="preserve">  303</t>
    <phoneticPr fontId="2" type="noConversion"/>
  </si>
  <si>
    <t>05</t>
    <phoneticPr fontId="2" type="noConversion"/>
  </si>
  <si>
    <r>
      <rPr>
        <sz val="11"/>
        <rFont val="宋体"/>
        <family val="3"/>
        <charset val="134"/>
      </rPr>
      <t>一、基本支出</t>
    </r>
  </si>
  <si>
    <r>
      <t>1</t>
    </r>
    <r>
      <rPr>
        <sz val="11"/>
        <rFont val="宋体"/>
        <family val="3"/>
        <charset val="134"/>
      </rPr>
      <t>、工资福利支出</t>
    </r>
    <phoneticPr fontId="2" type="noConversion"/>
  </si>
  <si>
    <r>
      <t>2</t>
    </r>
    <r>
      <rPr>
        <sz val="11"/>
        <rFont val="宋体"/>
        <family val="3"/>
        <charset val="134"/>
      </rPr>
      <t>、商品服务支出</t>
    </r>
    <phoneticPr fontId="2" type="noConversion"/>
  </si>
  <si>
    <r>
      <t>3</t>
    </r>
    <r>
      <rPr>
        <sz val="11"/>
        <rFont val="宋体"/>
        <family val="3"/>
        <charset val="134"/>
      </rPr>
      <t>、对个人和家庭的补助</t>
    </r>
    <phoneticPr fontId="2" type="noConversion"/>
  </si>
  <si>
    <r>
      <rPr>
        <sz val="11"/>
        <rFont val="宋体"/>
        <family val="3"/>
        <charset val="134"/>
      </rPr>
      <t>二、项目支出</t>
    </r>
  </si>
  <si>
    <r>
      <rPr>
        <sz val="11"/>
        <rFont val="宋体"/>
        <family val="3"/>
        <charset val="134"/>
      </rPr>
      <t>（一）一般性项目</t>
    </r>
    <phoneticPr fontId="2" type="noConversion"/>
  </si>
  <si>
    <r>
      <rPr>
        <sz val="11"/>
        <rFont val="宋体"/>
        <family val="3"/>
        <charset val="134"/>
      </rPr>
      <t>（二）专项资金</t>
    </r>
    <phoneticPr fontId="2" type="noConversion"/>
  </si>
  <si>
    <r>
      <t>1</t>
    </r>
    <r>
      <rPr>
        <sz val="11"/>
        <rFont val="宋体"/>
        <family val="3"/>
        <charset val="134"/>
      </rPr>
      <t>、基本建设支出</t>
    </r>
    <phoneticPr fontId="2" type="noConversion"/>
  </si>
  <si>
    <r>
      <t>2</t>
    </r>
    <r>
      <rPr>
        <sz val="11"/>
        <rFont val="宋体"/>
        <family val="3"/>
        <charset val="134"/>
      </rPr>
      <t>、事业发展专项支出</t>
    </r>
    <phoneticPr fontId="2" type="noConversion"/>
  </si>
  <si>
    <r>
      <t>3</t>
    </r>
    <r>
      <rPr>
        <sz val="11"/>
        <rFont val="宋体"/>
        <family val="3"/>
        <charset val="134"/>
      </rPr>
      <t>、经济发展支出</t>
    </r>
    <phoneticPr fontId="2" type="noConversion"/>
  </si>
  <si>
    <r>
      <t>4</t>
    </r>
    <r>
      <rPr>
        <sz val="11"/>
        <rFont val="宋体"/>
        <family val="3"/>
        <charset val="134"/>
      </rPr>
      <t>、债务项目支出</t>
    </r>
    <phoneticPr fontId="2" type="noConversion"/>
  </si>
  <si>
    <r>
      <t>5</t>
    </r>
    <r>
      <rPr>
        <sz val="11"/>
        <rFont val="宋体"/>
        <family val="3"/>
        <charset val="134"/>
      </rPr>
      <t>、其他各项支出</t>
    </r>
    <phoneticPr fontId="2" type="noConversion"/>
  </si>
  <si>
    <r>
      <rPr>
        <sz val="11"/>
        <rFont val="宋体"/>
        <family val="3"/>
        <charset val="134"/>
      </rPr>
      <t>收</t>
    </r>
    <r>
      <rPr>
        <sz val="11"/>
        <rFont val="Arial"/>
        <family val="2"/>
      </rPr>
      <t xml:space="preserve">          </t>
    </r>
    <r>
      <rPr>
        <sz val="11"/>
        <rFont val="宋体"/>
        <family val="3"/>
        <charset val="134"/>
      </rPr>
      <t>入</t>
    </r>
    <phoneticPr fontId="2" type="noConversion"/>
  </si>
  <si>
    <r>
      <rPr>
        <sz val="11"/>
        <rFont val="宋体"/>
        <family val="3"/>
        <charset val="134"/>
      </rPr>
      <t>支</t>
    </r>
    <r>
      <rPr>
        <sz val="11"/>
        <rFont val="Arial"/>
        <family val="2"/>
      </rPr>
      <t xml:space="preserve">                        </t>
    </r>
    <r>
      <rPr>
        <sz val="11"/>
        <rFont val="宋体"/>
        <family val="3"/>
        <charset val="134"/>
      </rPr>
      <t>出</t>
    </r>
  </si>
  <si>
    <r>
      <rPr>
        <sz val="11"/>
        <rFont val="宋体"/>
        <family val="3"/>
        <charset val="134"/>
      </rPr>
      <t>项</t>
    </r>
    <r>
      <rPr>
        <sz val="11"/>
        <rFont val="Arial"/>
        <family val="2"/>
      </rPr>
      <t xml:space="preserve">       </t>
    </r>
    <r>
      <rPr>
        <sz val="11"/>
        <rFont val="宋体"/>
        <family val="3"/>
        <charset val="134"/>
      </rPr>
      <t>目</t>
    </r>
    <phoneticPr fontId="2" type="noConversion"/>
  </si>
  <si>
    <r>
      <rPr>
        <sz val="11"/>
        <rFont val="宋体"/>
        <family val="3"/>
        <charset val="134"/>
      </rPr>
      <t>金　额</t>
    </r>
    <phoneticPr fontId="2" type="noConversion"/>
  </si>
  <si>
    <r>
      <rPr>
        <sz val="11"/>
        <rFont val="宋体"/>
        <family val="3"/>
        <charset val="134"/>
      </rPr>
      <t>项</t>
    </r>
    <r>
      <rPr>
        <sz val="11"/>
        <rFont val="Arial"/>
        <family val="2"/>
      </rPr>
      <t xml:space="preserve">         </t>
    </r>
    <r>
      <rPr>
        <sz val="11"/>
        <rFont val="宋体"/>
        <family val="3"/>
        <charset val="134"/>
      </rPr>
      <t>目</t>
    </r>
    <phoneticPr fontId="2" type="noConversion"/>
  </si>
  <si>
    <r>
      <rPr>
        <sz val="11"/>
        <rFont val="宋体"/>
        <family val="3"/>
        <charset val="134"/>
      </rPr>
      <t>用事业单位基金弥补收支差额</t>
    </r>
  </si>
  <si>
    <r>
      <rPr>
        <sz val="11"/>
        <rFont val="宋体"/>
        <family val="3"/>
        <charset val="134"/>
      </rPr>
      <t>部门财政性资金结转</t>
    </r>
    <phoneticPr fontId="2" type="noConversion"/>
  </si>
  <si>
    <r>
      <rPr>
        <sz val="11"/>
        <rFont val="宋体"/>
        <family val="3"/>
        <charset val="134"/>
      </rPr>
      <t>本年支出小计</t>
    </r>
  </si>
  <si>
    <r>
      <rPr>
        <sz val="11"/>
        <rFont val="宋体"/>
        <family val="3"/>
        <charset val="134"/>
      </rPr>
      <t>一般公共预算</t>
    </r>
    <phoneticPr fontId="2" type="noConversion"/>
  </si>
  <si>
    <r>
      <rPr>
        <sz val="11"/>
        <rFont val="宋体"/>
        <family val="3"/>
        <charset val="134"/>
      </rPr>
      <t>中央专项转移支付</t>
    </r>
    <phoneticPr fontId="2" type="noConversion"/>
  </si>
  <si>
    <r>
      <rPr>
        <sz val="11"/>
        <rFont val="宋体"/>
        <family val="3"/>
        <charset val="134"/>
      </rPr>
      <t>政府性基金</t>
    </r>
    <phoneticPr fontId="2" type="noConversion"/>
  </si>
  <si>
    <r>
      <rPr>
        <sz val="11"/>
        <rFont val="宋体"/>
        <family val="3"/>
        <charset val="134"/>
      </rPr>
      <t>专户管理的教育收费</t>
    </r>
    <phoneticPr fontId="2" type="noConversion"/>
  </si>
  <si>
    <r>
      <rPr>
        <sz val="11"/>
        <rFont val="宋体"/>
        <family val="3"/>
        <charset val="134"/>
      </rPr>
      <t>其他收入</t>
    </r>
    <phoneticPr fontId="2" type="noConversion"/>
  </si>
  <si>
    <r>
      <rPr>
        <sz val="11"/>
        <rFont val="宋体"/>
        <family val="3"/>
        <charset val="134"/>
      </rPr>
      <t>小计</t>
    </r>
  </si>
  <si>
    <r>
      <rPr>
        <sz val="11"/>
        <rFont val="宋体"/>
        <family val="3"/>
        <charset val="134"/>
      </rPr>
      <t>其中：财政拨款</t>
    </r>
    <phoneticPr fontId="2" type="noConversion"/>
  </si>
  <si>
    <r>
      <rPr>
        <sz val="11"/>
        <rFont val="宋体"/>
        <family val="3"/>
        <charset val="134"/>
      </rPr>
      <t>小计</t>
    </r>
    <phoneticPr fontId="2" type="noConversion"/>
  </si>
  <si>
    <r>
      <rPr>
        <sz val="11"/>
        <rFont val="宋体"/>
        <family val="3"/>
        <charset val="134"/>
      </rPr>
      <t>财政拨款</t>
    </r>
    <phoneticPr fontId="2" type="noConversion"/>
  </si>
  <si>
    <r>
      <rPr>
        <sz val="11"/>
        <rFont val="宋体"/>
        <family val="3"/>
        <charset val="134"/>
      </rPr>
      <t>纳入预算管理的
行政事业性收费</t>
    </r>
    <phoneticPr fontId="2" type="noConversion"/>
  </si>
  <si>
    <r>
      <rPr>
        <sz val="11"/>
        <rFont val="宋体"/>
        <family val="3"/>
        <charset val="134"/>
      </rPr>
      <t>专项收入</t>
    </r>
    <phoneticPr fontId="2" type="noConversion"/>
  </si>
  <si>
    <r>
      <rPr>
        <sz val="11"/>
        <rFont val="宋体"/>
        <family val="3"/>
        <charset val="134"/>
      </rPr>
      <t>国有资产资源
有偿使用收入</t>
    </r>
    <phoneticPr fontId="2" type="noConversion"/>
  </si>
  <si>
    <r>
      <rPr>
        <sz val="11"/>
        <rFont val="宋体"/>
        <family val="3"/>
        <charset val="134"/>
      </rPr>
      <t>其他一般公共预算收入</t>
    </r>
    <phoneticPr fontId="2" type="noConversion"/>
  </si>
  <si>
    <r>
      <rPr>
        <sz val="11"/>
        <rFont val="宋体"/>
        <family val="3"/>
        <charset val="134"/>
      </rPr>
      <t>中央专项转移支付</t>
    </r>
  </si>
  <si>
    <r>
      <rPr>
        <sz val="11"/>
        <rFont val="宋体"/>
        <family val="3"/>
        <charset val="134"/>
      </rPr>
      <t>本年收入小计</t>
    </r>
    <phoneticPr fontId="2" type="noConversion"/>
  </si>
  <si>
    <r>
      <rPr>
        <sz val="11"/>
        <rFont val="宋体"/>
        <family val="3"/>
        <charset val="134"/>
      </rPr>
      <t>加：部门财政性资金结转</t>
    </r>
    <phoneticPr fontId="2" type="noConversion"/>
  </si>
  <si>
    <r>
      <t xml:space="preserve">    </t>
    </r>
    <r>
      <rPr>
        <sz val="11"/>
        <rFont val="宋体"/>
        <family val="3"/>
        <charset val="134"/>
      </rPr>
      <t xml:space="preserve">用事业单位基金
</t>
    </r>
    <r>
      <rPr>
        <sz val="11"/>
        <rFont val="Arial"/>
        <family val="2"/>
      </rPr>
      <t xml:space="preserve">    </t>
    </r>
    <r>
      <rPr>
        <sz val="11"/>
        <rFont val="宋体"/>
        <family val="3"/>
        <charset val="134"/>
      </rPr>
      <t>弥补收支差额</t>
    </r>
    <phoneticPr fontId="2" type="noConversion"/>
  </si>
  <si>
    <r>
      <t xml:space="preserve">  </t>
    </r>
    <r>
      <rPr>
        <sz val="11"/>
        <rFont val="宋体"/>
        <family val="3"/>
        <charset val="134"/>
      </rPr>
      <t>收</t>
    </r>
    <r>
      <rPr>
        <sz val="11"/>
        <rFont val="Arial"/>
        <family val="2"/>
      </rPr>
      <t xml:space="preserve">  </t>
    </r>
    <r>
      <rPr>
        <sz val="11"/>
        <rFont val="宋体"/>
        <family val="3"/>
        <charset val="134"/>
      </rPr>
      <t>入</t>
    </r>
    <r>
      <rPr>
        <sz val="11"/>
        <rFont val="Arial"/>
        <family val="2"/>
      </rPr>
      <t xml:space="preserve">  </t>
    </r>
    <r>
      <rPr>
        <sz val="11"/>
        <rFont val="宋体"/>
        <family val="3"/>
        <charset val="134"/>
      </rPr>
      <t>合</t>
    </r>
    <r>
      <rPr>
        <sz val="11"/>
        <rFont val="Arial"/>
        <family val="2"/>
      </rPr>
      <t xml:space="preserve">  </t>
    </r>
    <r>
      <rPr>
        <sz val="11"/>
        <rFont val="宋体"/>
        <family val="3"/>
        <charset val="134"/>
      </rPr>
      <t>计</t>
    </r>
    <phoneticPr fontId="2" type="noConversion"/>
  </si>
  <si>
    <r>
      <rPr>
        <sz val="11"/>
        <rFont val="宋体"/>
        <family val="3"/>
        <charset val="134"/>
      </rPr>
      <t>支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出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合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计</t>
    </r>
    <phoneticPr fontId="2" type="noConversion"/>
  </si>
  <si>
    <t>单位名称：罗山县教育体育局                                      单位：万元</t>
    <phoneticPr fontId="2" type="noConversion"/>
  </si>
  <si>
    <r>
      <rPr>
        <sz val="11"/>
        <rFont val="宋体"/>
        <family val="3"/>
        <charset val="134"/>
      </rPr>
      <t>工资福利支出</t>
    </r>
  </si>
  <si>
    <r>
      <t xml:space="preserve">  </t>
    </r>
    <r>
      <rPr>
        <sz val="11"/>
        <rFont val="宋体"/>
        <family val="3"/>
        <charset val="134"/>
      </rPr>
      <t>基本工资</t>
    </r>
  </si>
  <si>
    <r>
      <t xml:space="preserve">  </t>
    </r>
    <r>
      <rPr>
        <sz val="11"/>
        <rFont val="宋体"/>
        <family val="3"/>
        <charset val="134"/>
      </rPr>
      <t>津贴补贴</t>
    </r>
  </si>
  <si>
    <r>
      <t xml:space="preserve">  </t>
    </r>
    <r>
      <rPr>
        <sz val="11"/>
        <rFont val="宋体"/>
        <family val="3"/>
        <charset val="134"/>
      </rPr>
      <t>奖金</t>
    </r>
  </si>
  <si>
    <r>
      <t xml:space="preserve">  </t>
    </r>
    <r>
      <rPr>
        <sz val="11"/>
        <rFont val="宋体"/>
        <family val="3"/>
        <charset val="134"/>
      </rPr>
      <t>社会保障缴费</t>
    </r>
  </si>
  <si>
    <r>
      <t xml:space="preserve">  </t>
    </r>
    <r>
      <rPr>
        <sz val="11"/>
        <rFont val="宋体"/>
        <family val="3"/>
        <charset val="134"/>
      </rPr>
      <t>绩效工资</t>
    </r>
  </si>
  <si>
    <r>
      <t xml:space="preserve">  </t>
    </r>
    <r>
      <rPr>
        <sz val="11"/>
        <rFont val="宋体"/>
        <family val="3"/>
        <charset val="134"/>
      </rPr>
      <t>其他工资福利支出</t>
    </r>
  </si>
  <si>
    <r>
      <rPr>
        <sz val="11"/>
        <rFont val="宋体"/>
        <family val="3"/>
        <charset val="134"/>
      </rPr>
      <t>商品和服务支出</t>
    </r>
  </si>
  <si>
    <r>
      <t xml:space="preserve">  </t>
    </r>
    <r>
      <rPr>
        <sz val="11"/>
        <rFont val="宋体"/>
        <family val="3"/>
        <charset val="134"/>
      </rPr>
      <t>办公费</t>
    </r>
  </si>
  <si>
    <r>
      <t xml:space="preserve">  </t>
    </r>
    <r>
      <rPr>
        <sz val="11"/>
        <rFont val="宋体"/>
        <family val="3"/>
        <charset val="134"/>
      </rPr>
      <t>印刷费</t>
    </r>
  </si>
  <si>
    <r>
      <t xml:space="preserve">  </t>
    </r>
    <r>
      <rPr>
        <sz val="11"/>
        <rFont val="宋体"/>
        <family val="3"/>
        <charset val="134"/>
      </rPr>
      <t>咨询费</t>
    </r>
  </si>
  <si>
    <r>
      <t xml:space="preserve">  </t>
    </r>
    <r>
      <rPr>
        <sz val="11"/>
        <rFont val="宋体"/>
        <family val="3"/>
        <charset val="134"/>
      </rPr>
      <t>手续费</t>
    </r>
  </si>
  <si>
    <r>
      <t xml:space="preserve">  </t>
    </r>
    <r>
      <rPr>
        <sz val="11"/>
        <rFont val="宋体"/>
        <family val="3"/>
        <charset val="134"/>
      </rPr>
      <t>水费</t>
    </r>
  </si>
  <si>
    <r>
      <t xml:space="preserve">  </t>
    </r>
    <r>
      <rPr>
        <sz val="11"/>
        <rFont val="宋体"/>
        <family val="3"/>
        <charset val="134"/>
      </rPr>
      <t>电费</t>
    </r>
  </si>
  <si>
    <r>
      <t xml:space="preserve">  </t>
    </r>
    <r>
      <rPr>
        <sz val="11"/>
        <rFont val="宋体"/>
        <family val="3"/>
        <charset val="134"/>
      </rPr>
      <t>邮电费</t>
    </r>
  </si>
  <si>
    <r>
      <t xml:space="preserve">  </t>
    </r>
    <r>
      <rPr>
        <sz val="11"/>
        <rFont val="宋体"/>
        <family val="3"/>
        <charset val="134"/>
      </rPr>
      <t>取暖费</t>
    </r>
  </si>
  <si>
    <r>
      <t xml:space="preserve">  </t>
    </r>
    <r>
      <rPr>
        <sz val="11"/>
        <rFont val="宋体"/>
        <family val="3"/>
        <charset val="134"/>
      </rPr>
      <t>物业管理费</t>
    </r>
  </si>
  <si>
    <r>
      <t xml:space="preserve">  </t>
    </r>
    <r>
      <rPr>
        <sz val="11"/>
        <rFont val="宋体"/>
        <family val="3"/>
        <charset val="134"/>
      </rPr>
      <t>差旅费</t>
    </r>
  </si>
  <si>
    <r>
      <t xml:space="preserve">  </t>
    </r>
    <r>
      <rPr>
        <sz val="11"/>
        <rFont val="宋体"/>
        <family val="3"/>
        <charset val="134"/>
      </rPr>
      <t>因公出国（境）费用</t>
    </r>
  </si>
  <si>
    <r>
      <t xml:space="preserve">  </t>
    </r>
    <r>
      <rPr>
        <sz val="11"/>
        <rFont val="宋体"/>
        <family val="3"/>
        <charset val="134"/>
      </rPr>
      <t>维修</t>
    </r>
    <r>
      <rPr>
        <sz val="11"/>
        <rFont val="Arial Narrow"/>
        <family val="2"/>
      </rPr>
      <t>(</t>
    </r>
    <r>
      <rPr>
        <sz val="11"/>
        <rFont val="宋体"/>
        <family val="3"/>
        <charset val="134"/>
      </rPr>
      <t>护</t>
    </r>
    <r>
      <rPr>
        <sz val="11"/>
        <rFont val="Arial Narrow"/>
        <family val="2"/>
      </rPr>
      <t>)</t>
    </r>
    <r>
      <rPr>
        <sz val="11"/>
        <rFont val="宋体"/>
        <family val="3"/>
        <charset val="134"/>
      </rPr>
      <t>费</t>
    </r>
  </si>
  <si>
    <r>
      <t xml:space="preserve">  </t>
    </r>
    <r>
      <rPr>
        <sz val="11"/>
        <rFont val="宋体"/>
        <family val="3"/>
        <charset val="134"/>
      </rPr>
      <t>租赁费</t>
    </r>
  </si>
  <si>
    <r>
      <t xml:space="preserve">  </t>
    </r>
    <r>
      <rPr>
        <sz val="11"/>
        <rFont val="宋体"/>
        <family val="3"/>
        <charset val="134"/>
      </rPr>
      <t>会议费</t>
    </r>
  </si>
  <si>
    <r>
      <t xml:space="preserve">  </t>
    </r>
    <r>
      <rPr>
        <sz val="11"/>
        <rFont val="宋体"/>
        <family val="3"/>
        <charset val="134"/>
      </rPr>
      <t>培训费</t>
    </r>
  </si>
  <si>
    <r>
      <t xml:space="preserve">  </t>
    </r>
    <r>
      <rPr>
        <sz val="11"/>
        <rFont val="宋体"/>
        <family val="3"/>
        <charset val="134"/>
      </rPr>
      <t>公务接待费</t>
    </r>
  </si>
  <si>
    <r>
      <t xml:space="preserve">  </t>
    </r>
    <r>
      <rPr>
        <sz val="11"/>
        <rFont val="宋体"/>
        <family val="3"/>
        <charset val="134"/>
      </rPr>
      <t>专用材料费</t>
    </r>
  </si>
  <si>
    <r>
      <t xml:space="preserve">  </t>
    </r>
    <r>
      <rPr>
        <sz val="11"/>
        <rFont val="宋体"/>
        <family val="3"/>
        <charset val="134"/>
      </rPr>
      <t>被装购置费</t>
    </r>
  </si>
  <si>
    <r>
      <t xml:space="preserve">  </t>
    </r>
    <r>
      <rPr>
        <sz val="11"/>
        <rFont val="宋体"/>
        <family val="3"/>
        <charset val="134"/>
      </rPr>
      <t>专用燃料费</t>
    </r>
  </si>
  <si>
    <r>
      <t xml:space="preserve">  </t>
    </r>
    <r>
      <rPr>
        <sz val="11"/>
        <rFont val="宋体"/>
        <family val="3"/>
        <charset val="134"/>
      </rPr>
      <t>劳务费</t>
    </r>
  </si>
  <si>
    <r>
      <t xml:space="preserve">  </t>
    </r>
    <r>
      <rPr>
        <sz val="11"/>
        <rFont val="宋体"/>
        <family val="3"/>
        <charset val="134"/>
      </rPr>
      <t>委托业务费</t>
    </r>
  </si>
  <si>
    <r>
      <t xml:space="preserve">  </t>
    </r>
    <r>
      <rPr>
        <sz val="11"/>
        <rFont val="宋体"/>
        <family val="3"/>
        <charset val="134"/>
      </rPr>
      <t>工会经费</t>
    </r>
  </si>
  <si>
    <r>
      <t xml:space="preserve">  </t>
    </r>
    <r>
      <rPr>
        <sz val="11"/>
        <rFont val="宋体"/>
        <family val="3"/>
        <charset val="134"/>
      </rPr>
      <t>福利费</t>
    </r>
  </si>
  <si>
    <r>
      <t xml:space="preserve">  </t>
    </r>
    <r>
      <rPr>
        <sz val="11"/>
        <rFont val="宋体"/>
        <family val="3"/>
        <charset val="134"/>
      </rPr>
      <t>公务用车运行维护费</t>
    </r>
  </si>
  <si>
    <r>
      <t xml:space="preserve">  </t>
    </r>
    <r>
      <rPr>
        <sz val="11"/>
        <rFont val="宋体"/>
        <family val="3"/>
        <charset val="134"/>
      </rPr>
      <t>其他交通费用</t>
    </r>
  </si>
  <si>
    <r>
      <t xml:space="preserve">  </t>
    </r>
    <r>
      <rPr>
        <sz val="11"/>
        <rFont val="宋体"/>
        <family val="3"/>
        <charset val="134"/>
      </rPr>
      <t>税金及附加费用</t>
    </r>
  </si>
  <si>
    <r>
      <t xml:space="preserve">  </t>
    </r>
    <r>
      <rPr>
        <sz val="11"/>
        <rFont val="宋体"/>
        <family val="3"/>
        <charset val="134"/>
      </rPr>
      <t>政法单位被装购置费</t>
    </r>
  </si>
  <si>
    <r>
      <t xml:space="preserve">  </t>
    </r>
    <r>
      <rPr>
        <sz val="11"/>
        <rFont val="宋体"/>
        <family val="3"/>
        <charset val="134"/>
      </rPr>
      <t>其他商品和服务支出</t>
    </r>
  </si>
  <si>
    <r>
      <rPr>
        <sz val="11"/>
        <rFont val="宋体"/>
        <family val="3"/>
        <charset val="134"/>
      </rPr>
      <t>对个人和家庭的补助</t>
    </r>
  </si>
  <si>
    <r>
      <t xml:space="preserve">   </t>
    </r>
    <r>
      <rPr>
        <sz val="11"/>
        <rFont val="宋体"/>
        <family val="3"/>
        <charset val="134"/>
      </rPr>
      <t>离休费</t>
    </r>
    <phoneticPr fontId="2" type="noConversion"/>
  </si>
  <si>
    <r>
      <t xml:space="preserve">   </t>
    </r>
    <r>
      <rPr>
        <sz val="11"/>
        <rFont val="宋体"/>
        <family val="3"/>
        <charset val="134"/>
      </rPr>
      <t>退休费</t>
    </r>
    <phoneticPr fontId="2" type="noConversion"/>
  </si>
  <si>
    <r>
      <rPr>
        <sz val="11"/>
        <rFont val="宋体"/>
        <family val="3"/>
        <charset val="134"/>
      </rPr>
      <t>生活补助</t>
    </r>
    <phoneticPr fontId="2" type="noConversion"/>
  </si>
  <si>
    <t xml:space="preserve">                             单位：万元</t>
    <phoneticPr fontId="2" type="noConversion"/>
  </si>
  <si>
    <t xml:space="preserve">                                     预算07表</t>
    <phoneticPr fontId="2" type="noConversion"/>
  </si>
  <si>
    <t>2018年“三公”经费预算数</t>
    <phoneticPr fontId="2" type="noConversion"/>
  </si>
  <si>
    <t>08</t>
    <phoneticPr fontId="2" type="noConversion"/>
  </si>
  <si>
    <t>助学金</t>
    <phoneticPr fontId="2" type="noConversion"/>
  </si>
  <si>
    <t>资本性支出</t>
    <phoneticPr fontId="2" type="noConversion"/>
  </si>
  <si>
    <t>309</t>
    <phoneticPr fontId="2" type="noConversion"/>
  </si>
  <si>
    <t>01</t>
    <phoneticPr fontId="2" type="noConversion"/>
  </si>
  <si>
    <t>房屋建筑物构建</t>
    <phoneticPr fontId="2" type="noConversion"/>
  </si>
  <si>
    <t>200</t>
    <phoneticPr fontId="2" type="noConversion"/>
  </si>
  <si>
    <t xml:space="preserve"> 2019年部门收支总体情况表</t>
    <phoneticPr fontId="2" type="noConversion"/>
  </si>
  <si>
    <t>2019年部门收入总体情况表</t>
    <phoneticPr fontId="2" type="noConversion"/>
  </si>
  <si>
    <t>2019年部门支出总体情况表</t>
    <phoneticPr fontId="2" type="noConversion"/>
  </si>
  <si>
    <t>2019年财政拨款收支总体情况表</t>
    <phoneticPr fontId="2" type="noConversion"/>
  </si>
  <si>
    <t>2019年一般公共预算支出情况表</t>
    <phoneticPr fontId="2" type="noConversion"/>
  </si>
  <si>
    <t>2019年一般公共预算基本支出情况表</t>
    <phoneticPr fontId="2" type="noConversion"/>
  </si>
  <si>
    <t>2019年一般公共预算“三公”经费支出情况表</t>
    <phoneticPr fontId="2" type="noConversion"/>
  </si>
  <si>
    <t>2019年政府性基金支出情况表</t>
    <phoneticPr fontId="2" type="noConversion"/>
  </si>
  <si>
    <t>本年度预算本表无数据。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</si>
</sst>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0_);[Red]\(0.00\)"/>
    <numFmt numFmtId="183" formatCode="#,##0.00_ "/>
  </numFmts>
  <fonts count="2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20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name val="Arial Narrow"/>
      <family val="2"/>
    </font>
    <font>
      <sz val="11"/>
      <name val="Arial"/>
      <family val="2"/>
    </font>
    <font>
      <sz val="12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1" fillId="0" borderId="0"/>
  </cellStyleXfs>
  <cellXfs count="321">
    <xf numFmtId="0" fontId="0" fillId="0" borderId="0" xfId="0">
      <alignment vertical="center"/>
    </xf>
    <xf numFmtId="176" fontId="20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vertical="center"/>
    </xf>
    <xf numFmtId="0" fontId="2" fillId="0" borderId="0" xfId="47"/>
    <xf numFmtId="176" fontId="1" fillId="0" borderId="10" xfId="47" applyNumberFormat="1" applyFont="1" applyFill="1" applyBorder="1" applyAlignment="1" applyProtection="1">
      <alignment horizontal="centerContinuous" vertical="center"/>
    </xf>
    <xf numFmtId="176" fontId="1" fillId="0" borderId="11" xfId="47" applyNumberFormat="1" applyFont="1" applyFill="1" applyBorder="1" applyAlignment="1" applyProtection="1">
      <alignment horizontal="centerContinuous" vertical="center"/>
    </xf>
    <xf numFmtId="0" fontId="1" fillId="0" borderId="0" xfId="47" applyFont="1"/>
    <xf numFmtId="177" fontId="1" fillId="0" borderId="10" xfId="47" applyNumberFormat="1" applyFont="1" applyFill="1" applyBorder="1" applyAlignment="1" applyProtection="1">
      <alignment horizontal="centerContinuous" vertical="center"/>
    </xf>
    <xf numFmtId="49" fontId="1" fillId="24" borderId="10" xfId="47" applyNumberFormat="1" applyFont="1" applyFill="1" applyBorder="1" applyAlignment="1">
      <alignment horizontal="center" vertical="center"/>
    </xf>
    <xf numFmtId="49" fontId="1" fillId="0" borderId="10" xfId="47" applyNumberFormat="1" applyFont="1" applyFill="1" applyBorder="1" applyAlignment="1">
      <alignment horizontal="center" vertical="center" wrapText="1"/>
    </xf>
    <xf numFmtId="49" fontId="1" fillId="24" borderId="10" xfId="47" applyNumberFormat="1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1" fillId="0" borderId="0" xfId="47" applyFont="1" applyFill="1"/>
    <xf numFmtId="178" fontId="1" fillId="0" borderId="0" xfId="47" applyNumberFormat="1" applyFont="1" applyFill="1"/>
    <xf numFmtId="181" fontId="1" fillId="0" borderId="10" xfId="47" applyNumberFormat="1" applyFont="1" applyFill="1" applyBorder="1" applyAlignment="1">
      <alignment horizontal="right" vertical="center"/>
    </xf>
    <xf numFmtId="178" fontId="1" fillId="0" borderId="10" xfId="47" applyNumberFormat="1" applyFont="1" applyFill="1" applyBorder="1" applyAlignment="1">
      <alignment horizontal="right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0" fontId="2" fillId="0" borderId="0" xfId="48"/>
    <xf numFmtId="0" fontId="1" fillId="0" borderId="13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4" xfId="48" applyNumberFormat="1" applyFont="1" applyFill="1" applyBorder="1" applyAlignment="1" applyProtection="1">
      <alignment horizontal="centerContinuous" vertical="center"/>
    </xf>
    <xf numFmtId="0" fontId="1" fillId="0" borderId="15" xfId="48" applyNumberFormat="1" applyFont="1" applyFill="1" applyBorder="1" applyAlignment="1" applyProtection="1">
      <alignment horizontal="centerContinuous" vertical="center"/>
    </xf>
    <xf numFmtId="0" fontId="1" fillId="0" borderId="16" xfId="48" applyNumberFormat="1" applyFont="1" applyFill="1" applyBorder="1" applyAlignment="1" applyProtection="1">
      <alignment horizontal="centerContinuous" vertical="center"/>
    </xf>
    <xf numFmtId="0" fontId="1" fillId="0" borderId="0" xfId="48" applyFont="1"/>
    <xf numFmtId="179" fontId="1" fillId="0" borderId="10" xfId="48" applyNumberFormat="1" applyFont="1" applyFill="1" applyBorder="1" applyAlignment="1" applyProtection="1">
      <alignment horizontal="center" vertical="center"/>
    </xf>
    <xf numFmtId="180" fontId="1" fillId="0" borderId="10" xfId="48" applyNumberFormat="1" applyFont="1" applyFill="1" applyBorder="1" applyAlignment="1" applyProtection="1">
      <alignment horizontal="center" vertical="center"/>
    </xf>
    <xf numFmtId="0" fontId="1" fillId="0" borderId="15" xfId="48" applyNumberFormat="1" applyFont="1" applyFill="1" applyBorder="1" applyAlignment="1" applyProtection="1">
      <alignment horizontal="center" vertical="center" wrapText="1"/>
    </xf>
    <xf numFmtId="0" fontId="1" fillId="0" borderId="17" xfId="48" applyNumberFormat="1" applyFont="1" applyFill="1" applyBorder="1" applyAlignment="1" applyProtection="1">
      <alignment horizontal="center" vertical="center"/>
    </xf>
    <xf numFmtId="0" fontId="1" fillId="0" borderId="11" xfId="48" applyNumberFormat="1" applyFont="1" applyFill="1" applyBorder="1" applyAlignment="1" applyProtection="1">
      <alignment horizontal="center" vertical="center"/>
    </xf>
    <xf numFmtId="0" fontId="1" fillId="0" borderId="0" xfId="48" applyFont="1" applyFill="1"/>
    <xf numFmtId="0" fontId="2" fillId="0" borderId="0" xfId="51"/>
    <xf numFmtId="0" fontId="1" fillId="0" borderId="0" xfId="51" applyFont="1"/>
    <xf numFmtId="0" fontId="1" fillId="0" borderId="0" xfId="51" applyFont="1" applyFill="1"/>
    <xf numFmtId="0" fontId="20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21" fillId="0" borderId="0" xfId="44" applyNumberFormat="1" applyFont="1" applyFill="1" applyAlignment="1" applyProtection="1">
      <alignment horizontal="right" vertical="center"/>
    </xf>
    <xf numFmtId="0" fontId="1" fillId="0" borderId="0" xfId="46">
      <alignment vertical="center"/>
    </xf>
    <xf numFmtId="0" fontId="2" fillId="0" borderId="0" xfId="44"/>
    <xf numFmtId="179" fontId="2" fillId="0" borderId="0" xfId="49" applyNumberFormat="1" applyFont="1" applyFill="1" applyAlignment="1" applyProtection="1">
      <alignment horizontal="center" vertical="center" wrapText="1"/>
    </xf>
    <xf numFmtId="180" fontId="21" fillId="0" borderId="0" xfId="49" applyNumberFormat="1" applyFont="1" applyFill="1" applyAlignment="1" applyProtection="1">
      <alignment horizontal="center" vertical="center"/>
    </xf>
    <xf numFmtId="0" fontId="21" fillId="24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Alignment="1" applyProtection="1">
      <alignment vertical="center" wrapText="1"/>
    </xf>
    <xf numFmtId="0" fontId="2" fillId="0" borderId="0" xfId="49"/>
    <xf numFmtId="177" fontId="21" fillId="0" borderId="0" xfId="49" applyNumberFormat="1" applyFont="1" applyFill="1" applyAlignment="1" applyProtection="1">
      <alignment horizontal="right" vertical="center"/>
    </xf>
    <xf numFmtId="0" fontId="2" fillId="0" borderId="0" xfId="49" applyFill="1"/>
    <xf numFmtId="177" fontId="1" fillId="0" borderId="10" xfId="47" applyNumberFormat="1" applyFont="1" applyFill="1" applyBorder="1" applyAlignment="1" applyProtection="1">
      <alignment horizontal="center" vertical="center" wrapText="1"/>
    </xf>
    <xf numFmtId="179" fontId="21" fillId="0" borderId="0" xfId="50" applyNumberFormat="1" applyFont="1" applyFill="1" applyAlignment="1" applyProtection="1">
      <alignment horizontal="center" vertical="center"/>
    </xf>
    <xf numFmtId="180" fontId="21" fillId="0" borderId="0" xfId="50" applyNumberFormat="1" applyFont="1" applyFill="1" applyAlignment="1" applyProtection="1">
      <alignment horizontal="center" vertical="center"/>
    </xf>
    <xf numFmtId="0" fontId="21" fillId="0" borderId="0" xfId="50" applyNumberFormat="1" applyFont="1" applyFill="1" applyAlignment="1" applyProtection="1">
      <alignment horizontal="left" vertical="center" wrapText="1"/>
    </xf>
    <xf numFmtId="177" fontId="21" fillId="0" borderId="0" xfId="50" applyNumberFormat="1" applyFont="1" applyFill="1" applyAlignment="1" applyProtection="1">
      <alignment vertical="center"/>
    </xf>
    <xf numFmtId="181" fontId="21" fillId="0" borderId="0" xfId="50" applyNumberFormat="1" applyFont="1" applyFill="1" applyAlignment="1" applyProtection="1">
      <alignment vertical="center"/>
    </xf>
    <xf numFmtId="0" fontId="2" fillId="0" borderId="0" xfId="50"/>
    <xf numFmtId="0" fontId="21" fillId="0" borderId="13" xfId="50" applyNumberFormat="1" applyFont="1" applyFill="1" applyBorder="1" applyAlignment="1" applyProtection="1">
      <alignment horizontal="centerContinuous" vertical="center"/>
    </xf>
    <xf numFmtId="179" fontId="21" fillId="0" borderId="10" xfId="50" applyNumberFormat="1" applyFont="1" applyFill="1" applyBorder="1" applyAlignment="1" applyProtection="1">
      <alignment horizontal="center" vertical="center"/>
    </xf>
    <xf numFmtId="179" fontId="21" fillId="0" borderId="11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/>
    </xf>
    <xf numFmtId="0" fontId="21" fillId="0" borderId="11" xfId="50" applyNumberFormat="1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178" fontId="2" fillId="0" borderId="10" xfId="47" applyNumberFormat="1" applyFill="1" applyBorder="1"/>
    <xf numFmtId="0" fontId="1" fillId="0" borderId="15" xfId="37" applyFont="1" applyFill="1" applyBorder="1">
      <alignment vertical="center"/>
    </xf>
    <xf numFmtId="0" fontId="1" fillId="0" borderId="10" xfId="37" applyFont="1" applyFill="1" applyBorder="1">
      <alignment vertical="center"/>
    </xf>
    <xf numFmtId="0" fontId="1" fillId="0" borderId="10" xfId="37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1" fillId="0" borderId="0" xfId="47" applyFont="1" applyAlignment="1">
      <alignment wrapText="1"/>
    </xf>
    <xf numFmtId="0" fontId="2" fillId="0" borderId="0" xfId="47" applyAlignment="1">
      <alignment wrapText="1"/>
    </xf>
    <xf numFmtId="176" fontId="22" fillId="0" borderId="12" xfId="47" applyNumberFormat="1" applyFont="1" applyFill="1" applyBorder="1" applyAlignment="1" applyProtection="1">
      <alignment vertical="center" wrapText="1"/>
    </xf>
    <xf numFmtId="0" fontId="1" fillId="0" borderId="0" xfId="46" applyFill="1">
      <alignment vertical="center"/>
    </xf>
    <xf numFmtId="0" fontId="2" fillId="0" borderId="0" xfId="44" applyFill="1"/>
    <xf numFmtId="177" fontId="1" fillId="0" borderId="10" xfId="47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0" fillId="0" borderId="10" xfId="0" applyFill="1" applyBorder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7" fontId="1" fillId="0" borderId="10" xfId="48" applyNumberFormat="1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0" xfId="0" applyFont="1" applyFill="1" applyBorder="1">
      <alignment vertical="center"/>
    </xf>
    <xf numFmtId="0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horizontal="center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0" fontId="1" fillId="0" borderId="13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4" xfId="48" applyNumberFormat="1" applyFont="1" applyFill="1" applyBorder="1" applyAlignment="1" applyProtection="1">
      <alignment horizontal="centerContinuous" vertical="center"/>
    </xf>
    <xf numFmtId="0" fontId="1" fillId="0" borderId="15" xfId="48" applyNumberFormat="1" applyFont="1" applyFill="1" applyBorder="1" applyAlignment="1" applyProtection="1">
      <alignment horizontal="centerContinuous" vertical="center"/>
    </xf>
    <xf numFmtId="0" fontId="1" fillId="0" borderId="16" xfId="48" applyNumberFormat="1" applyFont="1" applyFill="1" applyBorder="1" applyAlignment="1" applyProtection="1">
      <alignment horizontal="centerContinuous" vertical="center"/>
    </xf>
    <xf numFmtId="0" fontId="1" fillId="0" borderId="0" xfId="48" applyFont="1"/>
    <xf numFmtId="179" fontId="1" fillId="0" borderId="10" xfId="48" applyNumberFormat="1" applyFont="1" applyFill="1" applyBorder="1" applyAlignment="1" applyProtection="1">
      <alignment horizontal="center" vertical="center"/>
    </xf>
    <xf numFmtId="180" fontId="1" fillId="0" borderId="10" xfId="48" applyNumberFormat="1" applyFont="1" applyFill="1" applyBorder="1" applyAlignment="1" applyProtection="1">
      <alignment horizontal="center" vertical="center"/>
    </xf>
    <xf numFmtId="0" fontId="1" fillId="0" borderId="15" xfId="48" applyNumberFormat="1" applyFont="1" applyFill="1" applyBorder="1" applyAlignment="1" applyProtection="1">
      <alignment horizontal="center" vertical="center" wrapText="1"/>
    </xf>
    <xf numFmtId="0" fontId="1" fillId="0" borderId="0" xfId="48" applyFont="1" applyFill="1"/>
    <xf numFmtId="0" fontId="1" fillId="0" borderId="10" xfId="48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left" vertical="center" indent="2"/>
    </xf>
    <xf numFmtId="177" fontId="23" fillId="0" borderId="0" xfId="48" applyNumberFormat="1" applyFont="1" applyFill="1" applyAlignment="1" applyProtection="1">
      <alignment horizontal="right" vertical="center"/>
    </xf>
    <xf numFmtId="182" fontId="21" fillId="0" borderId="0" xfId="44" applyNumberFormat="1" applyFont="1" applyFill="1" applyAlignment="1" applyProtection="1">
      <alignment horizontal="right" vertical="center"/>
    </xf>
    <xf numFmtId="182" fontId="21" fillId="0" borderId="0" xfId="44" applyNumberFormat="1" applyFont="1" applyFill="1" applyAlignment="1" applyProtection="1">
      <alignment vertical="center"/>
    </xf>
    <xf numFmtId="182" fontId="1" fillId="0" borderId="0" xfId="46" applyNumberFormat="1">
      <alignment vertical="center"/>
    </xf>
    <xf numFmtId="182" fontId="1" fillId="0" borderId="0" xfId="46" applyNumberFormat="1" applyAlignment="1">
      <alignment vertical="center" wrapText="1"/>
    </xf>
    <xf numFmtId="182" fontId="2" fillId="0" borderId="0" xfId="44" applyNumberFormat="1"/>
    <xf numFmtId="182" fontId="23" fillId="0" borderId="0" xfId="44" applyNumberFormat="1" applyFont="1" applyFill="1" applyAlignment="1" applyProtection="1">
      <alignment horizontal="center" vertical="center"/>
    </xf>
    <xf numFmtId="0" fontId="23" fillId="0" borderId="0" xfId="46" applyFont="1" applyAlignment="1">
      <alignment horizontal="center" vertical="center"/>
    </xf>
    <xf numFmtId="0" fontId="23" fillId="0" borderId="0" xfId="44" applyFont="1" applyAlignment="1">
      <alignment horizontal="center" vertical="center"/>
    </xf>
    <xf numFmtId="49" fontId="23" fillId="0" borderId="10" xfId="49" applyNumberFormat="1" applyFont="1" applyFill="1" applyBorder="1" applyAlignment="1" applyProtection="1">
      <alignment horizontal="center" vertical="center" wrapText="1"/>
    </xf>
    <xf numFmtId="183" fontId="25" fillId="0" borderId="10" xfId="49" applyNumberFormat="1" applyFont="1" applyFill="1" applyBorder="1" applyAlignment="1" applyProtection="1">
      <alignment horizontal="right" vertical="center" wrapText="1"/>
    </xf>
    <xf numFmtId="0" fontId="23" fillId="0" borderId="10" xfId="49" applyNumberFormat="1" applyFont="1" applyFill="1" applyBorder="1" applyAlignment="1" applyProtection="1">
      <alignment horizontal="center" vertical="center" wrapText="1"/>
    </xf>
    <xf numFmtId="49" fontId="23" fillId="24" borderId="10" xfId="44" applyNumberFormat="1" applyFont="1" applyFill="1" applyBorder="1" applyAlignment="1">
      <alignment horizontal="center" vertical="center"/>
    </xf>
    <xf numFmtId="49" fontId="23" fillId="0" borderId="10" xfId="44" applyNumberFormat="1" applyFont="1" applyFill="1" applyBorder="1" applyAlignment="1">
      <alignment horizontal="center" vertical="center" wrapText="1"/>
    </xf>
    <xf numFmtId="49" fontId="23" fillId="24" borderId="10" xfId="44" applyNumberFormat="1" applyFont="1" applyFill="1" applyBorder="1" applyAlignment="1">
      <alignment horizontal="center" vertical="center" wrapText="1"/>
    </xf>
    <xf numFmtId="0" fontId="21" fillId="0" borderId="0" xfId="49" applyNumberFormat="1" applyFont="1" applyFill="1" applyAlignment="1" applyProtection="1">
      <alignment horizontal="center" vertical="center" wrapText="1"/>
    </xf>
    <xf numFmtId="177" fontId="21" fillId="24" borderId="0" xfId="49" applyNumberFormat="1" applyFont="1" applyFill="1" applyAlignment="1" applyProtection="1">
      <alignment horizontal="center" vertical="center" wrapText="1"/>
    </xf>
    <xf numFmtId="0" fontId="2" fillId="0" borderId="0" xfId="49" applyAlignment="1">
      <alignment horizontal="center" vertical="center"/>
    </xf>
    <xf numFmtId="0" fontId="2" fillId="0" borderId="0" xfId="50" applyAlignment="1">
      <alignment horizontal="center" vertical="center"/>
    </xf>
    <xf numFmtId="49" fontId="25" fillId="0" borderId="16" xfId="50" applyNumberFormat="1" applyFont="1" applyFill="1" applyBorder="1" applyAlignment="1" applyProtection="1">
      <alignment horizontal="center" vertical="center" wrapText="1"/>
    </xf>
    <xf numFmtId="0" fontId="25" fillId="0" borderId="16" xfId="50" applyNumberFormat="1" applyFont="1" applyFill="1" applyBorder="1" applyAlignment="1" applyProtection="1">
      <alignment horizontal="center" vertical="center" wrapText="1"/>
    </xf>
    <xf numFmtId="182" fontId="25" fillId="0" borderId="10" xfId="50" applyNumberFormat="1" applyFont="1" applyFill="1" applyBorder="1" applyAlignment="1" applyProtection="1">
      <alignment horizontal="center" vertical="center" wrapText="1"/>
    </xf>
    <xf numFmtId="182" fontId="25" fillId="0" borderId="15" xfId="50" applyNumberFormat="1" applyFont="1" applyFill="1" applyBorder="1" applyAlignment="1" applyProtection="1">
      <alignment horizontal="center" vertical="center" wrapText="1"/>
    </xf>
    <xf numFmtId="49" fontId="25" fillId="0" borderId="10" xfId="49" applyNumberFormat="1" applyFont="1" applyFill="1" applyBorder="1" applyAlignment="1" applyProtection="1">
      <alignment horizontal="center" vertical="center" wrapText="1"/>
    </xf>
    <xf numFmtId="0" fontId="25" fillId="0" borderId="10" xfId="49" applyNumberFormat="1" applyFont="1" applyFill="1" applyBorder="1" applyAlignment="1" applyProtection="1">
      <alignment horizontal="center" vertical="center" wrapText="1"/>
    </xf>
    <xf numFmtId="0" fontId="25" fillId="0" borderId="10" xfId="50" applyFont="1" applyBorder="1" applyAlignment="1">
      <alignment horizontal="center" vertical="center"/>
    </xf>
    <xf numFmtId="182" fontId="25" fillId="0" borderId="10" xfId="50" applyNumberFormat="1" applyFont="1" applyBorder="1" applyAlignment="1">
      <alignment horizontal="center" vertical="center"/>
    </xf>
    <xf numFmtId="0" fontId="23" fillId="0" borderId="10" xfId="50" applyNumberFormat="1" applyFont="1" applyFill="1" applyBorder="1" applyAlignment="1" applyProtection="1">
      <alignment horizontal="centerContinuous" vertical="center"/>
    </xf>
    <xf numFmtId="0" fontId="23" fillId="0" borderId="14" xfId="50" applyNumberFormat="1" applyFont="1" applyFill="1" applyBorder="1" applyAlignment="1" applyProtection="1">
      <alignment horizontal="centerContinuous" vertical="center"/>
    </xf>
    <xf numFmtId="0" fontId="23" fillId="0" borderId="15" xfId="50" applyNumberFormat="1" applyFont="1" applyFill="1" applyBorder="1" applyAlignment="1" applyProtection="1">
      <alignment horizontal="centerContinuous" vertical="center"/>
    </xf>
    <xf numFmtId="0" fontId="23" fillId="0" borderId="16" xfId="50" applyNumberFormat="1" applyFont="1" applyFill="1" applyBorder="1" applyAlignment="1" applyProtection="1">
      <alignment horizontal="centerContinuous" vertical="center"/>
    </xf>
    <xf numFmtId="180" fontId="23" fillId="0" borderId="10" xfId="50" applyNumberFormat="1" applyFont="1" applyFill="1" applyBorder="1" applyAlignment="1" applyProtection="1">
      <alignment horizontal="center" vertical="center"/>
    </xf>
    <xf numFmtId="0" fontId="23" fillId="0" borderId="15" xfId="50" applyNumberFormat="1" applyFont="1" applyFill="1" applyBorder="1" applyAlignment="1" applyProtection="1">
      <alignment horizontal="center" vertical="center" wrapText="1"/>
    </xf>
    <xf numFmtId="0" fontId="23" fillId="0" borderId="10" xfId="50" applyNumberFormat="1" applyFont="1" applyFill="1" applyBorder="1" applyAlignment="1" applyProtection="1">
      <alignment horizontal="center" vertical="center" wrapText="1"/>
    </xf>
    <xf numFmtId="177" fontId="23" fillId="0" borderId="0" xfId="50" applyNumberFormat="1" applyFont="1" applyFill="1" applyAlignment="1" applyProtection="1">
      <alignment horizontal="center" vertical="center"/>
    </xf>
    <xf numFmtId="177" fontId="23" fillId="0" borderId="12" xfId="50" applyNumberFormat="1" applyFont="1" applyFill="1" applyBorder="1" applyAlignment="1" applyProtection="1">
      <alignment horizontal="center" vertical="center"/>
    </xf>
    <xf numFmtId="0" fontId="23" fillId="0" borderId="0" xfId="50" applyFont="1" applyAlignment="1">
      <alignment horizontal="center" vertical="center"/>
    </xf>
    <xf numFmtId="177" fontId="23" fillId="0" borderId="0" xfId="50" applyNumberFormat="1" applyFont="1" applyFill="1" applyAlignment="1" applyProtection="1">
      <alignment horizontal="right" vertical="center"/>
    </xf>
    <xf numFmtId="176" fontId="23" fillId="0" borderId="12" xfId="47" applyNumberFormat="1" applyFont="1" applyFill="1" applyBorder="1" applyAlignment="1" applyProtection="1">
      <alignment horizontal="right" vertical="center" wrapText="1"/>
    </xf>
    <xf numFmtId="177" fontId="23" fillId="0" borderId="0" xfId="47" applyNumberFormat="1" applyFont="1" applyFill="1" applyAlignment="1" applyProtection="1">
      <alignment horizontal="right" vertical="center"/>
    </xf>
    <xf numFmtId="177" fontId="23" fillId="0" borderId="0" xfId="48" applyNumberFormat="1" applyFont="1" applyFill="1" applyAlignment="1" applyProtection="1">
      <alignment horizontal="center" vertical="center"/>
    </xf>
    <xf numFmtId="177" fontId="23" fillId="0" borderId="12" xfId="48" applyNumberFormat="1" applyFont="1" applyFill="1" applyBorder="1" applyAlignment="1" applyProtection="1">
      <alignment horizontal="center" vertical="center"/>
    </xf>
    <xf numFmtId="0" fontId="23" fillId="0" borderId="0" xfId="48" applyFont="1" applyAlignment="1">
      <alignment horizontal="center" vertical="center"/>
    </xf>
    <xf numFmtId="182" fontId="2" fillId="0" borderId="0" xfId="51" applyNumberFormat="1"/>
    <xf numFmtId="177" fontId="1" fillId="0" borderId="0" xfId="48" applyNumberFormat="1" applyFont="1" applyFill="1" applyAlignment="1" applyProtection="1">
      <alignment horizontal="left" vertical="center"/>
    </xf>
    <xf numFmtId="182" fontId="26" fillId="0" borderId="10" xfId="44" applyNumberFormat="1" applyFont="1" applyFill="1" applyBorder="1" applyAlignment="1">
      <alignment horizontal="right" vertical="center" wrapText="1"/>
    </xf>
    <xf numFmtId="178" fontId="26" fillId="0" borderId="12" xfId="44" applyNumberFormat="1" applyFont="1" applyFill="1" applyBorder="1" applyAlignment="1">
      <alignment horizontal="left" vertical="center"/>
    </xf>
    <xf numFmtId="178" fontId="26" fillId="0" borderId="14" xfId="44" applyNumberFormat="1" applyFont="1" applyFill="1" applyBorder="1" applyAlignment="1">
      <alignment horizontal="left" vertical="center"/>
    </xf>
    <xf numFmtId="182" fontId="26" fillId="0" borderId="10" xfId="44" applyNumberFormat="1" applyFont="1" applyFill="1" applyBorder="1" applyAlignment="1" applyProtection="1">
      <alignment horizontal="right" vertical="center" wrapText="1"/>
    </xf>
    <xf numFmtId="178" fontId="26" fillId="0" borderId="14" xfId="44" applyNumberFormat="1" applyFont="1" applyFill="1" applyBorder="1" applyAlignment="1" applyProtection="1">
      <alignment vertical="center"/>
    </xf>
    <xf numFmtId="178" fontId="26" fillId="0" borderId="14" xfId="44" applyNumberFormat="1" applyFont="1" applyFill="1" applyBorder="1" applyAlignment="1" applyProtection="1">
      <alignment horizontal="left" vertical="center"/>
    </xf>
    <xf numFmtId="178" fontId="26" fillId="0" borderId="19" xfId="44" applyNumberFormat="1" applyFont="1" applyFill="1" applyBorder="1" applyAlignment="1" applyProtection="1">
      <alignment horizontal="left" vertical="center"/>
    </xf>
    <xf numFmtId="178" fontId="26" fillId="0" borderId="16" xfId="44" applyNumberFormat="1" applyFont="1" applyFill="1" applyBorder="1" applyAlignment="1" applyProtection="1">
      <alignment horizontal="left" vertical="center"/>
    </xf>
    <xf numFmtId="182" fontId="26" fillId="0" borderId="10" xfId="44" applyNumberFormat="1" applyFont="1" applyFill="1" applyBorder="1" applyAlignment="1">
      <alignment horizontal="right" vertical="center"/>
    </xf>
    <xf numFmtId="176" fontId="26" fillId="0" borderId="10" xfId="44" applyNumberFormat="1" applyFont="1" applyFill="1" applyBorder="1" applyAlignment="1" applyProtection="1">
      <alignment horizontal="centerContinuous" vertical="center"/>
    </xf>
    <xf numFmtId="182" fontId="26" fillId="0" borderId="11" xfId="44" applyNumberFormat="1" applyFont="1" applyFill="1" applyBorder="1" applyAlignment="1" applyProtection="1">
      <alignment horizontal="centerContinuous" vertical="center"/>
    </xf>
    <xf numFmtId="182" fontId="26" fillId="0" borderId="10" xfId="44" applyNumberFormat="1" applyFont="1" applyFill="1" applyBorder="1" applyAlignment="1" applyProtection="1">
      <alignment horizontal="centerContinuous" vertical="center"/>
    </xf>
    <xf numFmtId="182" fontId="26" fillId="0" borderId="18" xfId="46" applyNumberFormat="1" applyFont="1" applyBorder="1" applyAlignment="1">
      <alignment horizontal="centerContinuous" vertical="center" wrapText="1"/>
    </xf>
    <xf numFmtId="182" fontId="26" fillId="0" borderId="10" xfId="44" applyNumberFormat="1" applyFont="1" applyFill="1" applyBorder="1" applyAlignment="1" applyProtection="1">
      <alignment horizontal="centerContinuous" vertical="center" wrapText="1"/>
    </xf>
    <xf numFmtId="182" fontId="26" fillId="0" borderId="10" xfId="44" applyNumberFormat="1" applyFont="1" applyFill="1" applyBorder="1" applyAlignment="1" applyProtection="1">
      <alignment horizontal="center" vertical="center" wrapText="1"/>
    </xf>
    <xf numFmtId="182" fontId="26" fillId="24" borderId="10" xfId="44" applyNumberFormat="1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left" vertical="center"/>
    </xf>
    <xf numFmtId="182" fontId="26" fillId="0" borderId="18" xfId="46" applyNumberFormat="1" applyFont="1" applyFill="1" applyBorder="1" applyAlignment="1">
      <alignment horizontal="right" vertical="center" wrapText="1"/>
    </xf>
    <xf numFmtId="0" fontId="26" fillId="0" borderId="10" xfId="44" applyFont="1" applyFill="1" applyBorder="1" applyAlignment="1">
      <alignment horizontal="left" vertical="center" wrapText="1"/>
    </xf>
    <xf numFmtId="0" fontId="26" fillId="0" borderId="16" xfId="44" applyFont="1" applyFill="1" applyBorder="1" applyAlignment="1">
      <alignment horizontal="left" vertical="center"/>
    </xf>
    <xf numFmtId="0" fontId="26" fillId="0" borderId="15" xfId="44" applyFont="1" applyFill="1" applyBorder="1" applyAlignment="1">
      <alignment horizontal="left" vertical="center"/>
    </xf>
    <xf numFmtId="0" fontId="26" fillId="0" borderId="16" xfId="44" applyFont="1" applyFill="1" applyBorder="1" applyAlignment="1">
      <alignment vertical="center"/>
    </xf>
    <xf numFmtId="0" fontId="26" fillId="0" borderId="15" xfId="44" applyFont="1" applyFill="1" applyBorder="1" applyAlignment="1">
      <alignment vertical="center"/>
    </xf>
    <xf numFmtId="178" fontId="26" fillId="0" borderId="10" xfId="44" applyNumberFormat="1" applyFont="1" applyFill="1" applyBorder="1" applyAlignment="1">
      <alignment horizontal="left" vertical="center"/>
    </xf>
    <xf numFmtId="182" fontId="26" fillId="0" borderId="18" xfId="46" applyNumberFormat="1" applyFont="1" applyBorder="1" applyAlignment="1">
      <alignment horizontal="right" vertical="center" wrapText="1"/>
    </xf>
    <xf numFmtId="178" fontId="26" fillId="0" borderId="10" xfId="44" applyNumberFormat="1" applyFont="1" applyFill="1" applyBorder="1" applyAlignment="1">
      <alignment horizontal="center" vertical="center"/>
    </xf>
    <xf numFmtId="182" fontId="26" fillId="0" borderId="10" xfId="44" applyNumberFormat="1" applyFont="1" applyFill="1" applyBorder="1" applyAlignment="1">
      <alignment horizontal="center" vertical="center" wrapText="1"/>
    </xf>
    <xf numFmtId="177" fontId="26" fillId="0" borderId="10" xfId="44" applyNumberFormat="1" applyFont="1" applyFill="1" applyBorder="1" applyAlignment="1" applyProtection="1">
      <alignment horizontal="center" vertical="center" wrapText="1"/>
    </xf>
    <xf numFmtId="177" fontId="26" fillId="0" borderId="10" xfId="44" applyNumberFormat="1" applyFont="1" applyFill="1" applyBorder="1" applyAlignment="1">
      <alignment horizontal="center" vertical="center" wrapText="1"/>
    </xf>
    <xf numFmtId="0" fontId="23" fillId="0" borderId="10" xfId="49" applyNumberFormat="1" applyFont="1" applyFill="1" applyBorder="1" applyAlignment="1" applyProtection="1">
      <alignment horizontal="centerContinuous" vertical="center"/>
    </xf>
    <xf numFmtId="179" fontId="23" fillId="0" borderId="10" xfId="49" applyNumberFormat="1" applyFont="1" applyFill="1" applyBorder="1" applyAlignment="1" applyProtection="1">
      <alignment horizontal="center" vertical="center"/>
    </xf>
    <xf numFmtId="180" fontId="23" fillId="0" borderId="10" xfId="49" applyNumberFormat="1" applyFont="1" applyFill="1" applyBorder="1" applyAlignment="1" applyProtection="1">
      <alignment horizontal="center" vertical="center"/>
    </xf>
    <xf numFmtId="180" fontId="23" fillId="0" borderId="16" xfId="49" applyNumberFormat="1" applyFont="1" applyFill="1" applyBorder="1" applyAlignment="1" applyProtection="1">
      <alignment horizontal="center" vertical="center"/>
    </xf>
    <xf numFmtId="0" fontId="23" fillId="0" borderId="10" xfId="49" applyNumberFormat="1" applyFont="1" applyBorder="1" applyAlignment="1">
      <alignment horizontal="center" vertical="center"/>
    </xf>
    <xf numFmtId="181" fontId="23" fillId="0" borderId="10" xfId="49" applyNumberFormat="1" applyFont="1" applyFill="1" applyBorder="1" applyAlignment="1" applyProtection="1">
      <alignment horizontal="right" vertical="center" wrapText="1"/>
    </xf>
    <xf numFmtId="181" fontId="23" fillId="0" borderId="10" xfId="49" applyNumberFormat="1" applyFont="1" applyFill="1" applyBorder="1" applyAlignment="1">
      <alignment horizontal="right" vertical="center" wrapText="1"/>
    </xf>
    <xf numFmtId="49" fontId="25" fillId="0" borderId="16" xfId="51" applyNumberFormat="1" applyFont="1" applyFill="1" applyBorder="1" applyAlignment="1" applyProtection="1">
      <alignment horizontal="left" vertical="center" wrapText="1"/>
    </xf>
    <xf numFmtId="49" fontId="25" fillId="0" borderId="10" xfId="51" applyNumberFormat="1" applyFont="1" applyFill="1" applyBorder="1" applyAlignment="1" applyProtection="1">
      <alignment horizontal="left" vertical="center" wrapText="1"/>
    </xf>
    <xf numFmtId="49" fontId="25" fillId="0" borderId="10" xfId="51" applyNumberFormat="1" applyFont="1" applyFill="1" applyBorder="1" applyAlignment="1" applyProtection="1">
      <alignment horizontal="center" vertical="center" wrapText="1"/>
    </xf>
    <xf numFmtId="182" fontId="25" fillId="0" borderId="10" xfId="51" applyNumberFormat="1" applyFont="1" applyFill="1" applyBorder="1" applyAlignment="1" applyProtection="1">
      <alignment horizontal="right" vertical="center" wrapText="1"/>
    </xf>
    <xf numFmtId="0" fontId="23" fillId="0" borderId="13" xfId="51" applyNumberFormat="1" applyFont="1" applyFill="1" applyBorder="1" applyAlignment="1" applyProtection="1">
      <alignment horizontal="center" vertical="center" wrapText="1"/>
    </xf>
    <xf numFmtId="182" fontId="23" fillId="0" borderId="10" xfId="45" applyNumberFormat="1" applyFont="1" applyBorder="1" applyAlignment="1">
      <alignment horizontal="center" vertical="center" wrapText="1"/>
    </xf>
    <xf numFmtId="0" fontId="23" fillId="0" borderId="10" xfId="45" applyFont="1" applyBorder="1" applyAlignment="1">
      <alignment horizontal="center" vertical="center" wrapText="1"/>
    </xf>
    <xf numFmtId="179" fontId="23" fillId="0" borderId="10" xfId="48" applyNumberFormat="1" applyFont="1" applyFill="1" applyBorder="1" applyAlignment="1" applyProtection="1">
      <alignment horizontal="center" vertical="center"/>
    </xf>
    <xf numFmtId="0" fontId="23" fillId="0" borderId="10" xfId="5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2" fontId="26" fillId="0" borderId="10" xfId="44" applyNumberFormat="1" applyFont="1" applyFill="1" applyBorder="1" applyAlignment="1" applyProtection="1">
      <alignment horizontal="center" vertical="center" wrapText="1"/>
    </xf>
    <xf numFmtId="182" fontId="21" fillId="24" borderId="0" xfId="49" applyNumberFormat="1" applyFont="1" applyFill="1" applyAlignment="1" applyProtection="1">
      <alignment vertical="center" wrapText="1"/>
    </xf>
    <xf numFmtId="182" fontId="21" fillId="24" borderId="0" xfId="49" applyNumberFormat="1" applyFont="1" applyFill="1" applyAlignment="1" applyProtection="1">
      <alignment horizontal="center" vertical="center" wrapText="1"/>
    </xf>
    <xf numFmtId="182" fontId="23" fillId="0" borderId="10" xfId="44" applyNumberFormat="1" applyFont="1" applyFill="1" applyBorder="1" applyAlignment="1">
      <alignment horizontal="center" vertical="center" wrapText="1"/>
    </xf>
    <xf numFmtId="182" fontId="23" fillId="0" borderId="10" xfId="49" applyNumberFormat="1" applyFont="1" applyFill="1" applyBorder="1" applyAlignment="1" applyProtection="1">
      <alignment horizontal="right" vertical="center" wrapText="1"/>
    </xf>
    <xf numFmtId="182" fontId="2" fillId="0" borderId="0" xfId="49" applyNumberFormat="1"/>
    <xf numFmtId="182" fontId="27" fillId="0" borderId="10" xfId="47" applyNumberFormat="1" applyFont="1" applyFill="1" applyBorder="1" applyAlignment="1">
      <alignment horizontal="right" vertical="center" wrapText="1"/>
    </xf>
    <xf numFmtId="182" fontId="27" fillId="0" borderId="10" xfId="47" applyNumberFormat="1" applyFont="1" applyFill="1" applyBorder="1" applyAlignment="1" applyProtection="1">
      <alignment horizontal="right" vertical="center" wrapText="1"/>
    </xf>
    <xf numFmtId="182" fontId="27" fillId="0" borderId="10" xfId="47" applyNumberFormat="1" applyFont="1" applyFill="1" applyBorder="1" applyAlignment="1">
      <alignment horizontal="right" vertical="center"/>
    </xf>
    <xf numFmtId="182" fontId="25" fillId="26" borderId="10" xfId="51" applyNumberFormat="1" applyFont="1" applyFill="1" applyBorder="1" applyAlignment="1" applyProtection="1">
      <alignment horizontal="right" vertical="center" wrapText="1"/>
    </xf>
    <xf numFmtId="49" fontId="25" fillId="26" borderId="16" xfId="51" applyNumberFormat="1" applyFont="1" applyFill="1" applyBorder="1" applyAlignment="1" applyProtection="1">
      <alignment horizontal="left" vertical="center" wrapText="1"/>
    </xf>
    <xf numFmtId="49" fontId="25" fillId="26" borderId="10" xfId="51" applyNumberFormat="1" applyFont="1" applyFill="1" applyBorder="1" applyAlignment="1" applyProtection="1">
      <alignment horizontal="left" vertical="center" wrapText="1"/>
    </xf>
    <xf numFmtId="49" fontId="23" fillId="0" borderId="16" xfId="51" applyNumberFormat="1" applyFont="1" applyFill="1" applyBorder="1" applyAlignment="1" applyProtection="1">
      <alignment horizontal="left" vertical="center" wrapText="1" indent="1"/>
    </xf>
    <xf numFmtId="0" fontId="25" fillId="0" borderId="16" xfId="51" applyNumberFormat="1" applyFont="1" applyFill="1" applyBorder="1" applyAlignment="1" applyProtection="1">
      <alignment horizontal="right" vertical="center" wrapText="1"/>
    </xf>
    <xf numFmtId="0" fontId="25" fillId="0" borderId="10" xfId="51" applyNumberFormat="1" applyFont="1" applyFill="1" applyBorder="1" applyAlignment="1" applyProtection="1">
      <alignment horizontal="right" vertical="center" wrapText="1"/>
    </xf>
    <xf numFmtId="182" fontId="1" fillId="0" borderId="0" xfId="51" applyNumberFormat="1" applyFont="1" applyFill="1"/>
    <xf numFmtId="0" fontId="25" fillId="26" borderId="16" xfId="51" applyNumberFormat="1" applyFont="1" applyFill="1" applyBorder="1" applyAlignment="1" applyProtection="1">
      <alignment horizontal="right" vertical="center" wrapText="1"/>
    </xf>
    <xf numFmtId="49" fontId="27" fillId="0" borderId="10" xfId="48" applyNumberFormat="1" applyFont="1" applyFill="1" applyBorder="1" applyAlignment="1" applyProtection="1">
      <alignment horizontal="center" vertical="center"/>
    </xf>
    <xf numFmtId="181" fontId="27" fillId="0" borderId="10" xfId="0" applyNumberFormat="1" applyFont="1" applyFill="1" applyBorder="1" applyAlignment="1">
      <alignment horizontal="center" vertical="center"/>
    </xf>
    <xf numFmtId="182" fontId="26" fillId="24" borderId="11" xfId="44" applyNumberFormat="1" applyFont="1" applyFill="1" applyBorder="1" applyAlignment="1">
      <alignment horizontal="center" vertical="center" wrapText="1"/>
    </xf>
    <xf numFmtId="182" fontId="26" fillId="24" borderId="13" xfId="44" applyNumberFormat="1" applyFont="1" applyFill="1" applyBorder="1" applyAlignment="1">
      <alignment horizontal="center" vertical="center" wrapText="1"/>
    </xf>
    <xf numFmtId="182" fontId="26" fillId="0" borderId="11" xfId="44" applyNumberFormat="1" applyFont="1" applyFill="1" applyBorder="1" applyAlignment="1">
      <alignment horizontal="center" vertical="center" wrapText="1"/>
    </xf>
    <xf numFmtId="182" fontId="26" fillId="0" borderId="13" xfId="44" applyNumberFormat="1" applyFont="1" applyFill="1" applyBorder="1" applyAlignment="1">
      <alignment horizontal="center" vertical="center" wrapText="1"/>
    </xf>
    <xf numFmtId="182" fontId="26" fillId="0" borderId="10" xfId="44" applyNumberFormat="1" applyFont="1" applyFill="1" applyBorder="1" applyAlignment="1" applyProtection="1">
      <alignment horizontal="center" vertical="center" wrapText="1"/>
    </xf>
    <xf numFmtId="176" fontId="21" fillId="0" borderId="0" xfId="44" applyNumberFormat="1" applyFont="1" applyFill="1" applyAlignment="1" applyProtection="1">
      <alignment horizontal="left" vertical="center" wrapText="1"/>
    </xf>
    <xf numFmtId="0" fontId="23" fillId="0" borderId="12" xfId="44" applyFont="1" applyFill="1" applyBorder="1" applyAlignment="1">
      <alignment horizontal="left" vertical="center" indent="1"/>
    </xf>
    <xf numFmtId="0" fontId="23" fillId="25" borderId="12" xfId="44" applyFont="1" applyFill="1" applyBorder="1" applyAlignment="1">
      <alignment horizontal="left" vertical="center" indent="1"/>
    </xf>
    <xf numFmtId="176" fontId="26" fillId="0" borderId="16" xfId="44" applyNumberFormat="1" applyFont="1" applyFill="1" applyBorder="1" applyAlignment="1" applyProtection="1">
      <alignment horizontal="center" vertical="center"/>
    </xf>
    <xf numFmtId="176" fontId="26" fillId="0" borderId="20" xfId="44" applyNumberFormat="1" applyFont="1" applyFill="1" applyBorder="1" applyAlignment="1" applyProtection="1">
      <alignment horizontal="center" vertical="center"/>
    </xf>
    <xf numFmtId="176" fontId="22" fillId="0" borderId="0" xfId="44" applyNumberFormat="1" applyFont="1" applyFill="1" applyAlignment="1" applyProtection="1">
      <alignment horizontal="center" vertical="center"/>
    </xf>
    <xf numFmtId="182" fontId="26" fillId="0" borderId="11" xfId="44" applyNumberFormat="1" applyFont="1" applyFill="1" applyBorder="1" applyAlignment="1" applyProtection="1">
      <alignment horizontal="center" vertical="center" wrapText="1"/>
    </xf>
    <xf numFmtId="182" fontId="26" fillId="0" borderId="17" xfId="44" applyNumberFormat="1" applyFont="1" applyFill="1" applyBorder="1" applyAlignment="1" applyProtection="1">
      <alignment horizontal="center" vertical="center" wrapText="1"/>
    </xf>
    <xf numFmtId="182" fontId="26" fillId="0" borderId="13" xfId="44" applyNumberFormat="1" applyFont="1" applyFill="1" applyBorder="1" applyAlignment="1" applyProtection="1">
      <alignment horizontal="center" vertical="center" wrapText="1"/>
    </xf>
    <xf numFmtId="176" fontId="26" fillId="0" borderId="21" xfId="44" applyNumberFormat="1" applyFont="1" applyFill="1" applyBorder="1" applyAlignment="1" applyProtection="1">
      <alignment horizontal="center" vertical="center"/>
    </xf>
    <xf numFmtId="176" fontId="26" fillId="0" borderId="22" xfId="44" applyNumberFormat="1" applyFont="1" applyFill="1" applyBorder="1" applyAlignment="1" applyProtection="1">
      <alignment horizontal="center" vertical="center"/>
    </xf>
    <xf numFmtId="176" fontId="26" fillId="0" borderId="23" xfId="44" applyNumberFormat="1" applyFont="1" applyFill="1" applyBorder="1" applyAlignment="1" applyProtection="1">
      <alignment horizontal="center" vertical="center"/>
    </xf>
    <xf numFmtId="176" fontId="26" fillId="0" borderId="24" xfId="44" applyNumberFormat="1" applyFont="1" applyFill="1" applyBorder="1" applyAlignment="1" applyProtection="1">
      <alignment horizontal="center" vertical="center"/>
    </xf>
    <xf numFmtId="176" fontId="26" fillId="0" borderId="25" xfId="44" applyNumberFormat="1" applyFont="1" applyFill="1" applyBorder="1" applyAlignment="1" applyProtection="1">
      <alignment horizontal="center" vertical="center"/>
    </xf>
    <xf numFmtId="182" fontId="26" fillId="0" borderId="11" xfId="46" applyNumberFormat="1" applyFont="1" applyBorder="1" applyAlignment="1">
      <alignment horizontal="center" vertical="center" wrapText="1"/>
    </xf>
    <xf numFmtId="182" fontId="26" fillId="0" borderId="13" xfId="46" applyNumberFormat="1" applyFont="1" applyBorder="1" applyAlignment="1">
      <alignment horizontal="center" vertical="center" wrapText="1"/>
    </xf>
    <xf numFmtId="182" fontId="26" fillId="0" borderId="16" xfId="44" applyNumberFormat="1" applyFont="1" applyFill="1" applyBorder="1" applyAlignment="1" applyProtection="1">
      <alignment horizontal="center" vertical="center" wrapText="1"/>
    </xf>
    <xf numFmtId="182" fontId="26" fillId="0" borderId="15" xfId="44" applyNumberFormat="1" applyFont="1" applyFill="1" applyBorder="1" applyAlignment="1" applyProtection="1">
      <alignment horizontal="center" vertical="center" wrapText="1"/>
    </xf>
    <xf numFmtId="182" fontId="23" fillId="0" borderId="12" xfId="46" applyNumberFormat="1" applyFont="1" applyBorder="1" applyAlignment="1">
      <alignment horizontal="center" vertical="center" wrapText="1"/>
    </xf>
    <xf numFmtId="182" fontId="21" fillId="0" borderId="0" xfId="49" applyNumberFormat="1" applyFont="1" applyFill="1" applyAlignment="1" applyProtection="1">
      <alignment horizontal="center" vertical="center"/>
    </xf>
    <xf numFmtId="0" fontId="26" fillId="0" borderId="16" xfId="44" applyFont="1" applyFill="1" applyBorder="1" applyAlignment="1">
      <alignment horizontal="left" vertical="center"/>
    </xf>
    <xf numFmtId="0" fontId="26" fillId="0" borderId="15" xfId="44" applyFont="1" applyFill="1" applyBorder="1" applyAlignment="1">
      <alignment horizontal="left" vertical="center"/>
    </xf>
    <xf numFmtId="176" fontId="26" fillId="0" borderId="16" xfId="44" applyNumberFormat="1" applyFont="1" applyFill="1" applyBorder="1" applyAlignment="1" applyProtection="1">
      <alignment horizontal="left" vertical="center" wrapText="1"/>
    </xf>
    <xf numFmtId="176" fontId="26" fillId="0" borderId="15" xfId="44" applyNumberFormat="1" applyFont="1" applyFill="1" applyBorder="1" applyAlignment="1" applyProtection="1">
      <alignment horizontal="left" vertical="center" wrapText="1"/>
    </xf>
    <xf numFmtId="0" fontId="26" fillId="0" borderId="11" xfId="44" applyFont="1" applyBorder="1" applyAlignment="1">
      <alignment horizontal="center" vertical="center" wrapText="1"/>
    </xf>
    <xf numFmtId="0" fontId="26" fillId="0" borderId="17" xfId="44" applyFont="1" applyBorder="1" applyAlignment="1">
      <alignment horizontal="center" vertical="center" wrapText="1"/>
    </xf>
    <xf numFmtId="176" fontId="26" fillId="0" borderId="15" xfId="44" applyNumberFormat="1" applyFont="1" applyFill="1" applyBorder="1" applyAlignment="1" applyProtection="1">
      <alignment horizontal="center" vertical="center"/>
    </xf>
    <xf numFmtId="0" fontId="26" fillId="0" borderId="16" xfId="44" applyFont="1" applyFill="1" applyBorder="1" applyAlignment="1">
      <alignment horizontal="center" vertical="center"/>
    </xf>
    <xf numFmtId="0" fontId="26" fillId="0" borderId="15" xfId="44" applyFont="1" applyFill="1" applyBorder="1" applyAlignment="1">
      <alignment horizontal="center" vertical="center"/>
    </xf>
    <xf numFmtId="0" fontId="26" fillId="0" borderId="16" xfId="44" applyFont="1" applyFill="1" applyBorder="1" applyAlignment="1">
      <alignment horizontal="left" vertical="center" wrapText="1"/>
    </xf>
    <xf numFmtId="0" fontId="26" fillId="0" borderId="15" xfId="44" applyFont="1" applyFill="1" applyBorder="1" applyAlignment="1">
      <alignment horizontal="left" vertical="center" wrapText="1"/>
    </xf>
    <xf numFmtId="49" fontId="23" fillId="24" borderId="11" xfId="49" applyNumberFormat="1" applyFont="1" applyFill="1" applyBorder="1" applyAlignment="1">
      <alignment horizontal="center" vertical="center"/>
    </xf>
    <xf numFmtId="49" fontId="23" fillId="24" borderId="13" xfId="49" applyNumberFormat="1" applyFont="1" applyFill="1" applyBorder="1" applyAlignment="1">
      <alignment horizontal="center" vertical="center"/>
    </xf>
    <xf numFmtId="49" fontId="23" fillId="24" borderId="11" xfId="49" applyNumberFormat="1" applyFont="1" applyFill="1" applyBorder="1" applyAlignment="1">
      <alignment horizontal="center" vertical="center" wrapText="1"/>
    </xf>
    <xf numFmtId="49" fontId="23" fillId="24" borderId="13" xfId="49" applyNumberFormat="1" applyFont="1" applyFill="1" applyBorder="1" applyAlignment="1">
      <alignment horizontal="center" vertical="center" wrapText="1"/>
    </xf>
    <xf numFmtId="179" fontId="22" fillId="0" borderId="0" xfId="49" applyNumberFormat="1" applyFont="1" applyFill="1" applyAlignment="1" applyProtection="1">
      <alignment horizontal="center" vertical="center"/>
    </xf>
    <xf numFmtId="0" fontId="23" fillId="0" borderId="10" xfId="49" applyNumberFormat="1" applyFont="1" applyFill="1" applyBorder="1" applyAlignment="1" applyProtection="1">
      <alignment horizontal="center" vertical="center" wrapText="1"/>
    </xf>
    <xf numFmtId="177" fontId="23" fillId="0" borderId="10" xfId="44" applyNumberFormat="1" applyFont="1" applyFill="1" applyBorder="1" applyAlignment="1" applyProtection="1">
      <alignment horizontal="center" vertical="center"/>
    </xf>
    <xf numFmtId="179" fontId="23" fillId="0" borderId="12" xfId="49" applyNumberFormat="1" applyFont="1" applyFill="1" applyBorder="1" applyAlignment="1" applyProtection="1">
      <alignment horizontal="left" vertical="center" indent="1"/>
    </xf>
    <xf numFmtId="179" fontId="23" fillId="25" borderId="12" xfId="49" applyNumberFormat="1" applyFont="1" applyFill="1" applyBorder="1" applyAlignment="1" applyProtection="1">
      <alignment horizontal="left" vertical="center" indent="1"/>
    </xf>
    <xf numFmtId="49" fontId="23" fillId="0" borderId="11" xfId="49" applyNumberFormat="1" applyFont="1" applyFill="1" applyBorder="1" applyAlignment="1">
      <alignment horizontal="center" vertical="center" wrapText="1"/>
    </xf>
    <xf numFmtId="49" fontId="23" fillId="0" borderId="13" xfId="49" applyNumberFormat="1" applyFont="1" applyFill="1" applyBorder="1" applyAlignment="1">
      <alignment horizontal="center" vertical="center" wrapText="1"/>
    </xf>
    <xf numFmtId="177" fontId="23" fillId="24" borderId="12" xfId="49" applyNumberFormat="1" applyFont="1" applyFill="1" applyBorder="1" applyAlignment="1" applyProtection="1">
      <alignment horizontal="center" vertical="center"/>
    </xf>
    <xf numFmtId="0" fontId="22" fillId="0" borderId="0" xfId="50" applyNumberFormat="1" applyFont="1" applyFill="1" applyAlignment="1" applyProtection="1">
      <alignment horizontal="center" vertical="center"/>
    </xf>
    <xf numFmtId="0" fontId="23" fillId="0" borderId="10" xfId="50" applyNumberFormat="1" applyFont="1" applyFill="1" applyBorder="1" applyAlignment="1" applyProtection="1">
      <alignment horizontal="center" vertical="center" wrapText="1"/>
    </xf>
    <xf numFmtId="179" fontId="23" fillId="0" borderId="12" xfId="50" applyNumberFormat="1" applyFont="1" applyFill="1" applyBorder="1" applyAlignment="1" applyProtection="1">
      <alignment horizontal="left" vertical="center" indent="1"/>
    </xf>
    <xf numFmtId="179" fontId="23" fillId="25" borderId="12" xfId="50" applyNumberFormat="1" applyFont="1" applyFill="1" applyBorder="1" applyAlignment="1" applyProtection="1">
      <alignment horizontal="left" vertical="center" indent="1"/>
    </xf>
    <xf numFmtId="176" fontId="1" fillId="0" borderId="16" xfId="47" applyNumberFormat="1" applyFont="1" applyFill="1" applyBorder="1" applyAlignment="1" applyProtection="1">
      <alignment horizontal="center" vertical="center" wrapText="1"/>
    </xf>
    <xf numFmtId="176" fontId="1" fillId="0" borderId="15" xfId="47" applyNumberFormat="1" applyFont="1" applyFill="1" applyBorder="1" applyAlignment="1" applyProtection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22" fillId="0" borderId="0" xfId="47" applyNumberFormat="1" applyFont="1" applyFill="1" applyAlignment="1" applyProtection="1">
      <alignment horizontal="center" vertical="center" wrapText="1"/>
    </xf>
    <xf numFmtId="176" fontId="23" fillId="0" borderId="12" xfId="47" applyNumberFormat="1" applyFont="1" applyFill="1" applyBorder="1" applyAlignment="1" applyProtection="1">
      <alignment vertical="center" wrapText="1"/>
    </xf>
    <xf numFmtId="176" fontId="1" fillId="0" borderId="14" xfId="47" applyNumberFormat="1" applyFont="1" applyFill="1" applyBorder="1" applyAlignment="1" applyProtection="1">
      <alignment horizontal="center" vertical="center" wrapText="1"/>
    </xf>
    <xf numFmtId="177" fontId="1" fillId="0" borderId="16" xfId="47" applyNumberFormat="1" applyFont="1" applyFill="1" applyBorder="1" applyAlignment="1" applyProtection="1">
      <alignment horizontal="center" vertical="center"/>
    </xf>
    <xf numFmtId="177" fontId="1" fillId="0" borderId="14" xfId="47" applyNumberFormat="1" applyFont="1" applyFill="1" applyBorder="1" applyAlignment="1" applyProtection="1">
      <alignment horizontal="center" vertical="center"/>
    </xf>
    <xf numFmtId="177" fontId="1" fillId="0" borderId="15" xfId="47" applyNumberFormat="1" applyFont="1" applyFill="1" applyBorder="1" applyAlignment="1" applyProtection="1">
      <alignment horizontal="center" vertical="center"/>
    </xf>
    <xf numFmtId="49" fontId="1" fillId="24" borderId="11" xfId="47" applyNumberFormat="1" applyFont="1" applyFill="1" applyBorder="1" applyAlignment="1">
      <alignment horizontal="center" vertical="center" wrapText="1"/>
    </xf>
    <xf numFmtId="49" fontId="1" fillId="24" borderId="13" xfId="47" applyNumberFormat="1" applyFont="1" applyFill="1" applyBorder="1" applyAlignment="1">
      <alignment horizontal="center" vertical="center" wrapText="1"/>
    </xf>
    <xf numFmtId="0" fontId="1" fillId="0" borderId="10" xfId="47" applyNumberFormat="1" applyFont="1" applyFill="1" applyBorder="1" applyAlignment="1" applyProtection="1">
      <alignment horizontal="center" vertical="center"/>
    </xf>
    <xf numFmtId="0" fontId="1" fillId="0" borderId="11" xfId="47" applyFont="1" applyBorder="1" applyAlignment="1">
      <alignment horizontal="center" vertical="center" wrapText="1"/>
    </xf>
    <xf numFmtId="0" fontId="1" fillId="0" borderId="17" xfId="47" applyFont="1" applyBorder="1" applyAlignment="1">
      <alignment horizontal="center" vertical="center" wrapText="1"/>
    </xf>
    <xf numFmtId="176" fontId="1" fillId="0" borderId="20" xfId="47" applyNumberFormat="1" applyFont="1" applyFill="1" applyBorder="1" applyAlignment="1" applyProtection="1">
      <alignment horizontal="center" vertical="center" wrapText="1"/>
    </xf>
    <xf numFmtId="176" fontId="1" fillId="0" borderId="21" xfId="47" applyNumberFormat="1" applyFont="1" applyFill="1" applyBorder="1" applyAlignment="1" applyProtection="1">
      <alignment horizontal="center" vertical="center" wrapText="1"/>
    </xf>
    <xf numFmtId="176" fontId="1" fillId="0" borderId="22" xfId="47" applyNumberFormat="1" applyFont="1" applyFill="1" applyBorder="1" applyAlignment="1" applyProtection="1">
      <alignment horizontal="center" vertical="center" wrapText="1"/>
    </xf>
    <xf numFmtId="176" fontId="1" fillId="0" borderId="23" xfId="47" applyNumberFormat="1" applyFont="1" applyFill="1" applyBorder="1" applyAlignment="1" applyProtection="1">
      <alignment horizontal="center" vertical="center" wrapText="1"/>
    </xf>
    <xf numFmtId="176" fontId="1" fillId="0" borderId="24" xfId="47" applyNumberFormat="1" applyFont="1" applyFill="1" applyBorder="1" applyAlignment="1" applyProtection="1">
      <alignment horizontal="center" vertical="center" wrapText="1"/>
    </xf>
    <xf numFmtId="176" fontId="1" fillId="0" borderId="25" xfId="47" applyNumberFormat="1" applyFont="1" applyFill="1" applyBorder="1" applyAlignment="1" applyProtection="1">
      <alignment horizontal="center" vertical="center" wrapText="1"/>
    </xf>
    <xf numFmtId="176" fontId="1" fillId="0" borderId="16" xfId="47" applyNumberFormat="1" applyFont="1" applyFill="1" applyBorder="1" applyAlignment="1" applyProtection="1">
      <alignment horizontal="center" vertical="center"/>
    </xf>
    <xf numFmtId="176" fontId="1" fillId="0" borderId="20" xfId="47" applyNumberFormat="1" applyFont="1" applyFill="1" applyBorder="1" applyAlignment="1" applyProtection="1">
      <alignment horizontal="center" vertical="center"/>
    </xf>
    <xf numFmtId="0" fontId="22" fillId="0" borderId="0" xfId="48" applyNumberFormat="1" applyFont="1" applyFill="1" applyAlignment="1" applyProtection="1">
      <alignment horizontal="center" vertical="center"/>
    </xf>
    <xf numFmtId="0" fontId="1" fillId="0" borderId="11" xfId="48" applyNumberFormat="1" applyFont="1" applyFill="1" applyBorder="1" applyAlignment="1" applyProtection="1">
      <alignment horizontal="center" vertical="center" wrapText="1"/>
    </xf>
    <xf numFmtId="0" fontId="1" fillId="0" borderId="13" xfId="48" applyNumberFormat="1" applyFont="1" applyFill="1" applyBorder="1" applyAlignment="1" applyProtection="1">
      <alignment horizontal="center" vertical="center" wrapText="1"/>
    </xf>
    <xf numFmtId="179" fontId="23" fillId="0" borderId="12" xfId="48" applyNumberFormat="1" applyFont="1" applyFill="1" applyBorder="1" applyAlignment="1" applyProtection="1">
      <alignment horizontal="center" vertical="center"/>
    </xf>
    <xf numFmtId="179" fontId="23" fillId="25" borderId="12" xfId="48" applyNumberFormat="1" applyFont="1" applyFill="1" applyBorder="1" applyAlignment="1" applyProtection="1">
      <alignment horizontal="center" vertical="center"/>
    </xf>
    <xf numFmtId="0" fontId="1" fillId="0" borderId="12" xfId="51" applyFont="1" applyFill="1" applyBorder="1" applyAlignment="1">
      <alignment horizontal="center" vertical="center"/>
    </xf>
    <xf numFmtId="0" fontId="1" fillId="25" borderId="12" xfId="51" applyFont="1" applyFill="1" applyBorder="1" applyAlignment="1">
      <alignment horizontal="center" vertical="center"/>
    </xf>
    <xf numFmtId="0" fontId="23" fillId="0" borderId="16" xfId="51" applyNumberFormat="1" applyFont="1" applyFill="1" applyBorder="1" applyAlignment="1" applyProtection="1">
      <alignment horizontal="center" vertical="center" wrapText="1"/>
    </xf>
    <xf numFmtId="0" fontId="23" fillId="0" borderId="10" xfId="51" applyNumberFormat="1" applyFont="1" applyFill="1" applyBorder="1" applyAlignment="1" applyProtection="1">
      <alignment horizontal="center" vertical="center"/>
    </xf>
    <xf numFmtId="0" fontId="22" fillId="0" borderId="0" xfId="51" applyNumberFormat="1" applyFont="1" applyFill="1" applyAlignment="1" applyProtection="1">
      <alignment horizontal="center" vertical="center"/>
    </xf>
    <xf numFmtId="0" fontId="23" fillId="0" borderId="16" xfId="45" applyFont="1" applyBorder="1" applyAlignment="1">
      <alignment horizontal="center" vertical="center" wrapText="1"/>
    </xf>
    <xf numFmtId="0" fontId="23" fillId="0" borderId="15" xfId="45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177" fontId="23" fillId="0" borderId="0" xfId="48" applyNumberFormat="1" applyFont="1" applyFill="1" applyAlignment="1" applyProtection="1">
      <alignment horizontal="center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179" fontId="23" fillId="0" borderId="12" xfId="48" applyNumberFormat="1" applyFont="1" applyFill="1" applyBorder="1" applyAlignment="1" applyProtection="1">
      <alignment horizontal="left" vertical="center" indent="1"/>
    </xf>
    <xf numFmtId="179" fontId="23" fillId="25" borderId="12" xfId="48" applyNumberFormat="1" applyFont="1" applyFill="1" applyBorder="1" applyAlignment="1" applyProtection="1">
      <alignment horizontal="left" vertical="center" indent="1"/>
    </xf>
    <xf numFmtId="177" fontId="23" fillId="0" borderId="12" xfId="48" applyNumberFormat="1" applyFont="1" applyFill="1" applyBorder="1" applyAlignment="1" applyProtection="1">
      <alignment horizontal="center" vertical="center"/>
    </xf>
    <xf numFmtId="0" fontId="0" fillId="0" borderId="0" xfId="48" applyFont="1" applyFill="1" applyAlignment="1">
      <alignment horizontal="left"/>
    </xf>
  </cellXfs>
  <cellStyles count="7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百分比_EF4B13E29A0421FAE0430A08200E21FA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常规" xfId="0" builtinId="0"/>
    <cellStyle name="常规 11" xfId="75"/>
    <cellStyle name="常规_0C0E50DD51360000E0530A0804CB2C68" xfId="44"/>
    <cellStyle name="常规_1、政府组成部门预算分析-基本支出" xfId="45"/>
    <cellStyle name="常规_279F34B40C5C011EE0530A0804CCE720" xfId="46"/>
    <cellStyle name="常规_439B6CFEF4310134E0530A0804CB25FB" xfId="47"/>
    <cellStyle name="常规_439B6D647C250158E0530A0804CC3FF1" xfId="48"/>
    <cellStyle name="常规_442239306334007CE0530A0804CB3F5E" xfId="49"/>
    <cellStyle name="常规_4422630BD59E014AE0530A0804CCCC24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showZeros="0" workbookViewId="0">
      <selection activeCell="O2" sqref="O2"/>
    </sheetView>
  </sheetViews>
  <sheetFormatPr defaultColWidth="6.8984375" defaultRowHeight="15.6"/>
  <cols>
    <col min="1" max="1" width="9.3984375" style="45" customWidth="1"/>
    <col min="2" max="2" width="15.69921875" style="45" customWidth="1"/>
    <col min="3" max="3" width="10.09765625" style="45" customWidth="1"/>
    <col min="4" max="4" width="21.3984375" style="45" customWidth="1"/>
    <col min="5" max="5" width="10.19921875" style="115" customWidth="1"/>
    <col min="6" max="6" width="9" style="115" customWidth="1"/>
    <col min="7" max="7" width="7.69921875" style="115" customWidth="1"/>
    <col min="8" max="8" width="10.69921875" style="115" customWidth="1"/>
    <col min="9" max="9" width="11" style="115" customWidth="1"/>
    <col min="10" max="10" width="9.09765625" style="115" customWidth="1"/>
    <col min="11" max="11" width="7.19921875" style="115" customWidth="1"/>
    <col min="12" max="12" width="8.3984375" style="115" customWidth="1"/>
    <col min="13" max="13" width="8.09765625" style="114" customWidth="1"/>
    <col min="14" max="26" width="6.8984375" style="44" customWidth="1"/>
    <col min="27" max="244" width="6.8984375" style="45" customWidth="1"/>
    <col min="245" max="16384" width="6.8984375" style="45"/>
  </cols>
  <sheetData>
    <row r="1" spans="1:26" ht="24.9" customHeight="1">
      <c r="A1" s="225"/>
      <c r="B1" s="225"/>
      <c r="C1" s="43"/>
      <c r="D1" s="43"/>
      <c r="E1" s="111"/>
      <c r="F1" s="111"/>
      <c r="G1" s="111"/>
      <c r="H1" s="111"/>
      <c r="I1" s="112"/>
      <c r="J1" s="112"/>
      <c r="K1" s="112"/>
      <c r="L1" s="244" t="s">
        <v>124</v>
      </c>
      <c r="M1" s="244"/>
    </row>
    <row r="2" spans="1:26" ht="24.9" customHeight="1">
      <c r="A2" s="230" t="s">
        <v>264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26" s="118" customFormat="1" ht="24.9" customHeight="1">
      <c r="A3" s="226" t="s">
        <v>128</v>
      </c>
      <c r="B3" s="227"/>
      <c r="C3" s="227"/>
      <c r="D3" s="227"/>
      <c r="E3" s="116"/>
      <c r="F3" s="116"/>
      <c r="G3" s="116"/>
      <c r="H3" s="116"/>
      <c r="I3" s="116"/>
      <c r="J3" s="116"/>
      <c r="K3" s="116"/>
      <c r="L3" s="243" t="s">
        <v>123</v>
      </c>
      <c r="M3" s="243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ht="21" customHeight="1">
      <c r="A4" s="164" t="s">
        <v>186</v>
      </c>
      <c r="B4" s="164"/>
      <c r="C4" s="164"/>
      <c r="D4" s="164" t="s">
        <v>187</v>
      </c>
      <c r="E4" s="165"/>
      <c r="F4" s="165"/>
      <c r="G4" s="165"/>
      <c r="H4" s="166"/>
      <c r="I4" s="166"/>
      <c r="J4" s="166"/>
      <c r="K4" s="166"/>
      <c r="L4" s="166"/>
      <c r="M4" s="167"/>
    </row>
    <row r="5" spans="1:26" ht="21" customHeight="1">
      <c r="A5" s="229" t="s">
        <v>188</v>
      </c>
      <c r="B5" s="234"/>
      <c r="C5" s="228" t="s">
        <v>189</v>
      </c>
      <c r="D5" s="228" t="s">
        <v>190</v>
      </c>
      <c r="E5" s="224" t="s">
        <v>155</v>
      </c>
      <c r="F5" s="231" t="s">
        <v>191</v>
      </c>
      <c r="G5" s="224" t="s">
        <v>192</v>
      </c>
      <c r="H5" s="168" t="s">
        <v>193</v>
      </c>
      <c r="I5" s="168"/>
      <c r="J5" s="168"/>
      <c r="K5" s="168"/>
      <c r="L5" s="168"/>
      <c r="M5" s="167"/>
    </row>
    <row r="6" spans="1:26" ht="23.25" customHeight="1">
      <c r="A6" s="235"/>
      <c r="B6" s="236"/>
      <c r="C6" s="229"/>
      <c r="D6" s="228"/>
      <c r="E6" s="224"/>
      <c r="F6" s="232"/>
      <c r="G6" s="224"/>
      <c r="H6" s="241" t="s">
        <v>194</v>
      </c>
      <c r="I6" s="242"/>
      <c r="J6" s="222" t="s">
        <v>195</v>
      </c>
      <c r="K6" s="220" t="s">
        <v>196</v>
      </c>
      <c r="L6" s="220" t="s">
        <v>197</v>
      </c>
      <c r="M6" s="239" t="s">
        <v>198</v>
      </c>
    </row>
    <row r="7" spans="1:26" ht="30.75" customHeight="1">
      <c r="A7" s="237"/>
      <c r="B7" s="238"/>
      <c r="C7" s="229"/>
      <c r="D7" s="228"/>
      <c r="E7" s="224"/>
      <c r="F7" s="233"/>
      <c r="G7" s="224"/>
      <c r="H7" s="169" t="s">
        <v>199</v>
      </c>
      <c r="I7" s="170" t="s">
        <v>200</v>
      </c>
      <c r="J7" s="223"/>
      <c r="K7" s="221"/>
      <c r="L7" s="221"/>
      <c r="M7" s="240"/>
    </row>
    <row r="8" spans="1:26" s="78" customFormat="1" ht="24.75" customHeight="1">
      <c r="A8" s="249" t="s">
        <v>194</v>
      </c>
      <c r="B8" s="171" t="s">
        <v>201</v>
      </c>
      <c r="C8" s="181">
        <f>C9</f>
        <v>58663.139215999996</v>
      </c>
      <c r="D8" s="156" t="s">
        <v>174</v>
      </c>
      <c r="E8" s="181">
        <f>SUM(E9:E11)</f>
        <v>54886.189215999999</v>
      </c>
      <c r="F8" s="181"/>
      <c r="G8" s="181"/>
      <c r="H8" s="181">
        <f>SUM(H9:H11)</f>
        <v>54886.189215999999</v>
      </c>
      <c r="I8" s="181">
        <f>SUM(I9:I11)</f>
        <v>54886.189215999999</v>
      </c>
      <c r="J8" s="155"/>
      <c r="K8" s="155"/>
      <c r="L8" s="155"/>
      <c r="M8" s="172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s="78" customFormat="1" ht="24.75" customHeight="1">
      <c r="A9" s="250"/>
      <c r="B9" s="171" t="s">
        <v>202</v>
      </c>
      <c r="C9" s="181">
        <f>I8+I13</f>
        <v>58663.139215999996</v>
      </c>
      <c r="D9" s="157" t="s">
        <v>175</v>
      </c>
      <c r="E9" s="169">
        <v>53467.6201</v>
      </c>
      <c r="F9" s="169"/>
      <c r="G9" s="169"/>
      <c r="H9" s="169">
        <v>53467.6201</v>
      </c>
      <c r="I9" s="169">
        <f>534676201/10000</f>
        <v>53467.6201</v>
      </c>
      <c r="J9" s="158"/>
      <c r="K9" s="158"/>
      <c r="L9" s="158"/>
      <c r="M9" s="172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s="78" customFormat="1" ht="27.75" customHeight="1">
      <c r="A10" s="250"/>
      <c r="B10" s="173" t="s">
        <v>203</v>
      </c>
      <c r="C10" s="182"/>
      <c r="D10" s="159" t="s">
        <v>176</v>
      </c>
      <c r="E10" s="169">
        <v>872.45339999999999</v>
      </c>
      <c r="F10" s="169"/>
      <c r="G10" s="169"/>
      <c r="H10" s="169">
        <v>872.45339999999999</v>
      </c>
      <c r="I10" s="201">
        <f>8724534/10000</f>
        <v>872.45339999999999</v>
      </c>
      <c r="K10" s="158"/>
      <c r="L10" s="158"/>
      <c r="M10" s="172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s="78" customFormat="1" ht="24.75" customHeight="1">
      <c r="A11" s="250"/>
      <c r="B11" s="171" t="s">
        <v>204</v>
      </c>
      <c r="C11" s="182"/>
      <c r="D11" s="159" t="s">
        <v>177</v>
      </c>
      <c r="E11" s="201">
        <v>546.11571600000002</v>
      </c>
      <c r="F11" s="169"/>
      <c r="G11" s="169"/>
      <c r="H11" s="201">
        <v>546.11571600000002</v>
      </c>
      <c r="I11" s="201">
        <f>5461157.16/10000</f>
        <v>546.11571600000002</v>
      </c>
      <c r="J11" s="158"/>
      <c r="K11" s="158"/>
      <c r="L11" s="158"/>
      <c r="M11" s="172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s="78" customFormat="1" ht="31.5" customHeight="1">
      <c r="A12" s="250"/>
      <c r="B12" s="173" t="s">
        <v>205</v>
      </c>
      <c r="C12" s="182"/>
      <c r="D12" s="159" t="s">
        <v>178</v>
      </c>
      <c r="E12" s="169">
        <f>SUM(E13:E14)</f>
        <v>3776.95</v>
      </c>
      <c r="F12" s="169"/>
      <c r="G12" s="169"/>
      <c r="H12" s="169">
        <f>SUM(H13:H14)</f>
        <v>3776.95</v>
      </c>
      <c r="I12" s="169">
        <f>SUM(I13:I14)</f>
        <v>3776.95</v>
      </c>
      <c r="J12" s="158"/>
      <c r="K12" s="158"/>
      <c r="L12" s="158"/>
      <c r="M12" s="172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s="78" customFormat="1" ht="27.75" customHeight="1">
      <c r="A13" s="250"/>
      <c r="B13" s="173" t="s">
        <v>206</v>
      </c>
      <c r="C13" s="182"/>
      <c r="D13" s="159" t="s">
        <v>179</v>
      </c>
      <c r="E13" s="201">
        <v>3776.95</v>
      </c>
      <c r="F13" s="169"/>
      <c r="G13" s="169"/>
      <c r="H13" s="201">
        <v>3776.95</v>
      </c>
      <c r="I13" s="169">
        <v>3776.95</v>
      </c>
      <c r="J13" s="158"/>
      <c r="K13" s="158"/>
      <c r="L13" s="158"/>
      <c r="M13" s="172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s="78" customFormat="1" ht="23.25" customHeight="1">
      <c r="A14" s="245" t="s">
        <v>207</v>
      </c>
      <c r="B14" s="246"/>
      <c r="C14" s="182"/>
      <c r="D14" s="159" t="s">
        <v>180</v>
      </c>
      <c r="E14" s="158"/>
      <c r="F14" s="158"/>
      <c r="G14" s="158"/>
      <c r="H14" s="158"/>
      <c r="I14" s="158"/>
      <c r="J14" s="158"/>
      <c r="K14" s="158"/>
      <c r="L14" s="158"/>
      <c r="M14" s="172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s="78" customFormat="1" ht="23.25" customHeight="1">
      <c r="A15" s="174" t="s">
        <v>196</v>
      </c>
      <c r="B15" s="175"/>
      <c r="C15" s="182"/>
      <c r="D15" s="160" t="s">
        <v>181</v>
      </c>
      <c r="E15" s="158"/>
      <c r="F15" s="158"/>
      <c r="G15" s="158"/>
      <c r="H15" s="158"/>
      <c r="I15" s="158"/>
      <c r="J15" s="158"/>
      <c r="K15" s="158"/>
      <c r="L15" s="158"/>
      <c r="M15" s="172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s="78" customFormat="1" ht="23.25" customHeight="1">
      <c r="A16" s="176" t="s">
        <v>197</v>
      </c>
      <c r="B16" s="177"/>
      <c r="C16" s="182"/>
      <c r="D16" s="161" t="s">
        <v>182</v>
      </c>
      <c r="E16" s="158"/>
      <c r="F16" s="158"/>
      <c r="G16" s="158"/>
      <c r="H16" s="158"/>
      <c r="I16" s="158"/>
      <c r="J16" s="158"/>
      <c r="K16" s="158"/>
      <c r="L16" s="158"/>
      <c r="M16" s="172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s="78" customFormat="1" ht="23.25" customHeight="1">
      <c r="A17" s="247" t="s">
        <v>198</v>
      </c>
      <c r="B17" s="248"/>
      <c r="C17" s="182"/>
      <c r="D17" s="161" t="s">
        <v>183</v>
      </c>
      <c r="E17" s="158"/>
      <c r="F17" s="158"/>
      <c r="G17" s="158"/>
      <c r="H17" s="158"/>
      <c r="I17" s="158"/>
      <c r="J17" s="158"/>
      <c r="K17" s="158"/>
      <c r="L17" s="158"/>
      <c r="M17" s="172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s="78" customFormat="1" ht="23.25" customHeight="1">
      <c r="A18" s="247"/>
      <c r="B18" s="248"/>
      <c r="C18" s="182"/>
      <c r="D18" s="160" t="s">
        <v>184</v>
      </c>
      <c r="E18" s="158"/>
      <c r="F18" s="158"/>
      <c r="G18" s="158"/>
      <c r="H18" s="158"/>
      <c r="I18" s="158"/>
      <c r="J18" s="158"/>
      <c r="K18" s="158"/>
      <c r="L18" s="158"/>
      <c r="M18" s="172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s="78" customFormat="1" ht="23.25" customHeight="1">
      <c r="A19" s="252"/>
      <c r="B19" s="253"/>
      <c r="C19" s="182"/>
      <c r="D19" s="162" t="s">
        <v>185</v>
      </c>
      <c r="E19" s="158"/>
      <c r="F19" s="158"/>
      <c r="G19" s="158"/>
      <c r="H19" s="158"/>
      <c r="I19" s="158"/>
      <c r="J19" s="158"/>
      <c r="K19" s="158"/>
      <c r="L19" s="158"/>
      <c r="M19" s="172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s="78" customFormat="1" ht="23.25" customHeight="1">
      <c r="A20" s="252" t="s">
        <v>208</v>
      </c>
      <c r="B20" s="253"/>
      <c r="C20" s="181">
        <f>C9</f>
        <v>58663.139215999996</v>
      </c>
      <c r="D20" s="162"/>
      <c r="E20" s="155"/>
      <c r="F20" s="155"/>
      <c r="G20" s="155"/>
      <c r="H20" s="155"/>
      <c r="I20" s="155"/>
      <c r="J20" s="155"/>
      <c r="K20" s="155"/>
      <c r="L20" s="155"/>
      <c r="M20" s="172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s="78" customFormat="1" ht="23.25" customHeight="1">
      <c r="A21" s="254" t="s">
        <v>209</v>
      </c>
      <c r="B21" s="255"/>
      <c r="C21" s="183"/>
      <c r="D21" s="162"/>
      <c r="E21" s="155"/>
      <c r="F21" s="155"/>
      <c r="G21" s="155"/>
      <c r="H21" s="163"/>
      <c r="I21" s="155"/>
      <c r="J21" s="155"/>
      <c r="K21" s="155"/>
      <c r="L21" s="155"/>
      <c r="M21" s="172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s="78" customFormat="1" ht="32.25" customHeight="1">
      <c r="A22" s="254" t="s">
        <v>210</v>
      </c>
      <c r="B22" s="255"/>
      <c r="C22" s="183"/>
      <c r="D22" s="178"/>
      <c r="E22" s="155"/>
      <c r="F22" s="155"/>
      <c r="G22" s="155"/>
      <c r="H22" s="163"/>
      <c r="I22" s="155"/>
      <c r="J22" s="155"/>
      <c r="K22" s="155"/>
      <c r="L22" s="155"/>
      <c r="M22" s="172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21" customHeight="1">
      <c r="A23" s="252"/>
      <c r="B23" s="253"/>
      <c r="C23" s="183"/>
      <c r="D23" s="178"/>
      <c r="E23" s="155"/>
      <c r="F23" s="155"/>
      <c r="G23" s="155"/>
      <c r="H23" s="163"/>
      <c r="I23" s="155"/>
      <c r="J23" s="155"/>
      <c r="K23" s="155"/>
      <c r="L23" s="155"/>
      <c r="M23" s="179"/>
    </row>
    <row r="24" spans="1:26" s="78" customFormat="1" ht="23.25" customHeight="1">
      <c r="A24" s="228" t="s">
        <v>211</v>
      </c>
      <c r="B24" s="251"/>
      <c r="C24" s="181">
        <f>C20</f>
        <v>58663.139215999996</v>
      </c>
      <c r="D24" s="180" t="s">
        <v>212</v>
      </c>
      <c r="E24" s="181">
        <f>E8+E12</f>
        <v>58663.139215999996</v>
      </c>
      <c r="F24" s="181"/>
      <c r="G24" s="181"/>
      <c r="H24" s="181">
        <f t="shared" ref="H24:I24" si="0">H8+H12</f>
        <v>58663.139215999996</v>
      </c>
      <c r="I24" s="181">
        <f t="shared" si="0"/>
        <v>58663.139215999996</v>
      </c>
      <c r="J24" s="155"/>
      <c r="K24" s="155"/>
      <c r="L24" s="155"/>
      <c r="M24" s="172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>
      <c r="A25" s="44"/>
      <c r="B25" s="44"/>
      <c r="C25" s="44"/>
      <c r="D25" s="44"/>
      <c r="E25" s="113"/>
      <c r="F25" s="113"/>
      <c r="G25" s="113"/>
      <c r="H25" s="113"/>
      <c r="I25" s="113"/>
      <c r="J25" s="113"/>
      <c r="K25" s="113"/>
      <c r="L25" s="113"/>
    </row>
    <row r="26" spans="1:26">
      <c r="A26" s="44"/>
      <c r="B26" s="44"/>
      <c r="C26" s="44"/>
      <c r="D26" s="44"/>
      <c r="E26" s="113"/>
      <c r="F26" s="113"/>
      <c r="G26" s="113"/>
      <c r="H26" s="113"/>
      <c r="I26" s="113"/>
      <c r="J26" s="113"/>
      <c r="K26" s="113"/>
      <c r="L26" s="113"/>
    </row>
    <row r="27" spans="1:26">
      <c r="A27" s="44"/>
      <c r="B27" s="44"/>
      <c r="C27" s="44"/>
      <c r="D27" s="44"/>
      <c r="E27" s="113"/>
      <c r="F27" s="113"/>
      <c r="G27" s="113"/>
      <c r="H27" s="113"/>
      <c r="I27" s="113"/>
      <c r="J27" s="113"/>
      <c r="K27" s="113"/>
      <c r="L27" s="113"/>
    </row>
    <row r="28" spans="1:26">
      <c r="A28" s="44"/>
      <c r="B28" s="44"/>
      <c r="C28" s="44"/>
      <c r="D28" s="44"/>
      <c r="E28" s="113"/>
      <c r="F28" s="113"/>
      <c r="G28" s="113"/>
      <c r="H28" s="113"/>
      <c r="I28" s="113"/>
      <c r="J28" s="113"/>
      <c r="K28" s="113"/>
      <c r="L28" s="113"/>
    </row>
    <row r="29" spans="1:26">
      <c r="A29" s="44"/>
      <c r="B29" s="44"/>
      <c r="C29" s="44"/>
      <c r="D29" s="44"/>
      <c r="E29" s="113"/>
      <c r="F29" s="113"/>
      <c r="G29" s="113"/>
      <c r="H29" s="113"/>
      <c r="I29" s="113"/>
      <c r="J29" s="113"/>
      <c r="K29" s="113"/>
      <c r="L29" s="113"/>
    </row>
    <row r="30" spans="1:26">
      <c r="A30" s="44"/>
      <c r="B30" s="44"/>
      <c r="C30" s="44"/>
      <c r="D30" s="44"/>
      <c r="E30" s="113"/>
      <c r="F30" s="113"/>
      <c r="G30" s="113"/>
      <c r="H30" s="113"/>
      <c r="I30" s="113"/>
      <c r="J30" s="113"/>
      <c r="K30" s="113"/>
      <c r="L30" s="113"/>
    </row>
    <row r="31" spans="1:26">
      <c r="A31" s="44"/>
      <c r="B31" s="44"/>
      <c r="C31" s="44"/>
      <c r="D31" s="44"/>
      <c r="E31" s="113"/>
      <c r="F31" s="113"/>
      <c r="G31" s="113"/>
      <c r="H31" s="113"/>
      <c r="I31" s="113"/>
      <c r="J31" s="113"/>
      <c r="K31" s="113"/>
      <c r="L31" s="113"/>
    </row>
    <row r="32" spans="1:26">
      <c r="A32" s="44"/>
      <c r="B32" s="44"/>
      <c r="C32" s="44"/>
      <c r="D32" s="44"/>
      <c r="E32" s="113"/>
      <c r="F32" s="113"/>
      <c r="G32" s="113"/>
      <c r="H32" s="113"/>
      <c r="I32" s="113"/>
      <c r="J32" s="113"/>
      <c r="K32" s="113"/>
      <c r="L32" s="113"/>
    </row>
    <row r="33" spans="5:13" s="44" customFormat="1">
      <c r="E33" s="113"/>
      <c r="F33" s="113"/>
      <c r="G33" s="113"/>
      <c r="H33" s="113"/>
      <c r="I33" s="113"/>
      <c r="J33" s="113"/>
      <c r="K33" s="113"/>
      <c r="L33" s="113"/>
      <c r="M33" s="114"/>
    </row>
  </sheetData>
  <sheetProtection formatCells="0" formatColumns="0" formatRows="0"/>
  <mergeCells count="26">
    <mergeCell ref="A14:B14"/>
    <mergeCell ref="A17:B17"/>
    <mergeCell ref="A8:A13"/>
    <mergeCell ref="A24:B24"/>
    <mergeCell ref="A23:B23"/>
    <mergeCell ref="A22:B22"/>
    <mergeCell ref="A19:B19"/>
    <mergeCell ref="A18:B18"/>
    <mergeCell ref="A20:B20"/>
    <mergeCell ref="A21:B21"/>
    <mergeCell ref="K6:K7"/>
    <mergeCell ref="L6:L7"/>
    <mergeCell ref="J6:J7"/>
    <mergeCell ref="G5:G7"/>
    <mergeCell ref="A1:B1"/>
    <mergeCell ref="E5:E7"/>
    <mergeCell ref="A3:D3"/>
    <mergeCell ref="C5:C7"/>
    <mergeCell ref="D5:D7"/>
    <mergeCell ref="A2:M2"/>
    <mergeCell ref="F5:F7"/>
    <mergeCell ref="A5:B7"/>
    <mergeCell ref="M6:M7"/>
    <mergeCell ref="H6:I6"/>
    <mergeCell ref="L3:M3"/>
    <mergeCell ref="L1:M1"/>
  </mergeCells>
  <phoneticPr fontId="2" type="noConversion"/>
  <printOptions horizontalCentered="1"/>
  <pageMargins left="0" right="0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showZeros="0" zoomScaleNormal="100" workbookViewId="0">
      <selection activeCell="H7" sqref="H7"/>
    </sheetView>
  </sheetViews>
  <sheetFormatPr defaultColWidth="7.19921875" defaultRowHeight="10.8"/>
  <cols>
    <col min="1" max="1" width="7.19921875" style="50" customWidth="1"/>
    <col min="2" max="2" width="5.3984375" style="50" customWidth="1"/>
    <col min="3" max="3" width="6.3984375" style="50" customWidth="1"/>
    <col min="4" max="4" width="19.59765625" style="50" customWidth="1"/>
    <col min="5" max="5" width="9.59765625" style="50" customWidth="1"/>
    <col min="6" max="6" width="10.8984375" style="50" customWidth="1"/>
    <col min="7" max="7" width="10.5" style="50" customWidth="1"/>
    <col min="8" max="8" width="10.5" style="206" customWidth="1"/>
    <col min="9" max="9" width="9.8984375" style="50" customWidth="1"/>
    <col min="10" max="10" width="10.5" style="50" customWidth="1"/>
    <col min="11" max="11" width="8.59765625" style="50" customWidth="1"/>
    <col min="12" max="12" width="6.69921875" style="50" customWidth="1"/>
    <col min="13" max="13" width="7.3984375" style="50" customWidth="1"/>
    <col min="14" max="14" width="8.09765625" style="50" customWidth="1"/>
    <col min="15" max="15" width="6.3984375" style="50" customWidth="1"/>
    <col min="16" max="16" width="9.8984375" style="50" customWidth="1"/>
    <col min="17" max="17" width="7.19921875" style="50" customWidth="1"/>
    <col min="18" max="18" width="8.5" style="50" customWidth="1"/>
    <col min="19" max="251" width="7.19921875" style="50" customWidth="1"/>
    <col min="252" max="16384" width="7.19921875" style="50"/>
  </cols>
  <sheetData>
    <row r="1" spans="1:18" ht="25.5" customHeight="1">
      <c r="A1" s="46"/>
      <c r="B1" s="46"/>
      <c r="C1" s="47"/>
      <c r="D1" s="48"/>
      <c r="E1" s="48"/>
      <c r="F1" s="48"/>
      <c r="G1" s="49"/>
      <c r="H1" s="202"/>
      <c r="I1" s="49"/>
      <c r="J1" s="49"/>
      <c r="K1" s="49"/>
      <c r="R1" s="51" t="s">
        <v>19</v>
      </c>
    </row>
    <row r="2" spans="1:18" ht="25.5" customHeight="1">
      <c r="A2" s="260" t="s">
        <v>265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8" s="127" customFormat="1" ht="25.5" customHeight="1">
      <c r="A3" s="263" t="s">
        <v>128</v>
      </c>
      <c r="B3" s="264"/>
      <c r="C3" s="264"/>
      <c r="D3" s="264"/>
      <c r="F3" s="125"/>
      <c r="G3" s="126"/>
      <c r="H3" s="203"/>
      <c r="I3" s="126"/>
      <c r="J3" s="126"/>
      <c r="K3" s="126"/>
      <c r="Q3" s="267" t="s">
        <v>0</v>
      </c>
      <c r="R3" s="267"/>
    </row>
    <row r="4" spans="1:18" ht="23.25" customHeight="1">
      <c r="A4" s="184" t="s">
        <v>20</v>
      </c>
      <c r="B4" s="184"/>
      <c r="C4" s="184"/>
      <c r="D4" s="261" t="s">
        <v>22</v>
      </c>
      <c r="E4" s="261" t="s">
        <v>23</v>
      </c>
      <c r="F4" s="262" t="s">
        <v>10</v>
      </c>
      <c r="G4" s="262"/>
      <c r="H4" s="262"/>
      <c r="I4" s="262"/>
      <c r="J4" s="262"/>
      <c r="K4" s="265" t="s">
        <v>14</v>
      </c>
      <c r="L4" s="258" t="s">
        <v>15</v>
      </c>
      <c r="M4" s="258" t="s">
        <v>16</v>
      </c>
      <c r="N4" s="258" t="s">
        <v>17</v>
      </c>
      <c r="O4" s="258" t="s">
        <v>27</v>
      </c>
      <c r="P4" s="258" t="s">
        <v>28</v>
      </c>
      <c r="Q4" s="258" t="s">
        <v>29</v>
      </c>
      <c r="R4" s="256" t="s">
        <v>18</v>
      </c>
    </row>
    <row r="5" spans="1:18" ht="51" customHeight="1">
      <c r="A5" s="185" t="s">
        <v>24</v>
      </c>
      <c r="B5" s="186" t="s">
        <v>25</v>
      </c>
      <c r="C5" s="187" t="s">
        <v>26</v>
      </c>
      <c r="D5" s="261"/>
      <c r="E5" s="261"/>
      <c r="F5" s="122" t="s">
        <v>6</v>
      </c>
      <c r="G5" s="123" t="s">
        <v>12</v>
      </c>
      <c r="H5" s="204" t="s">
        <v>13</v>
      </c>
      <c r="I5" s="124" t="s">
        <v>8</v>
      </c>
      <c r="J5" s="123" t="s">
        <v>9</v>
      </c>
      <c r="K5" s="266"/>
      <c r="L5" s="259"/>
      <c r="M5" s="259"/>
      <c r="N5" s="259"/>
      <c r="O5" s="259"/>
      <c r="P5" s="259"/>
      <c r="Q5" s="259"/>
      <c r="R5" s="257"/>
    </row>
    <row r="6" spans="1:18" ht="20.25" customHeight="1">
      <c r="A6" s="62" t="s">
        <v>171</v>
      </c>
      <c r="B6" s="62" t="s">
        <v>171</v>
      </c>
      <c r="C6" s="62" t="s">
        <v>171</v>
      </c>
      <c r="D6" s="62" t="s">
        <v>171</v>
      </c>
      <c r="E6" s="188">
        <v>1</v>
      </c>
      <c r="F6" s="188">
        <v>2</v>
      </c>
      <c r="G6" s="188">
        <v>3</v>
      </c>
      <c r="H6" s="188">
        <v>4</v>
      </c>
      <c r="I6" s="188">
        <v>5</v>
      </c>
      <c r="J6" s="188">
        <v>6</v>
      </c>
      <c r="K6" s="188">
        <v>7</v>
      </c>
      <c r="L6" s="188">
        <v>8</v>
      </c>
      <c r="M6" s="188">
        <v>9</v>
      </c>
      <c r="N6" s="188">
        <v>10</v>
      </c>
      <c r="O6" s="188">
        <v>11</v>
      </c>
      <c r="P6" s="188">
        <v>12</v>
      </c>
      <c r="Q6" s="188">
        <v>13</v>
      </c>
      <c r="R6" s="188">
        <v>14</v>
      </c>
    </row>
    <row r="7" spans="1:18" s="52" customFormat="1" ht="23.4" customHeight="1">
      <c r="A7" s="119" t="s">
        <v>129</v>
      </c>
      <c r="B7" s="119"/>
      <c r="C7" s="119"/>
      <c r="D7" s="121" t="s">
        <v>3</v>
      </c>
      <c r="E7" s="120">
        <f>E8</f>
        <v>58663.14</v>
      </c>
      <c r="F7" s="120">
        <f>F8</f>
        <v>58663.14</v>
      </c>
      <c r="G7" s="189"/>
      <c r="H7" s="205">
        <f>SUM(H8:H22)</f>
        <v>0</v>
      </c>
      <c r="I7" s="189"/>
      <c r="J7" s="189"/>
      <c r="K7" s="189"/>
      <c r="L7" s="189"/>
      <c r="M7" s="190"/>
      <c r="N7" s="190"/>
      <c r="O7" s="190"/>
      <c r="P7" s="190"/>
      <c r="Q7" s="190"/>
      <c r="R7" s="190"/>
    </row>
    <row r="8" spans="1:18" ht="23.4" customHeight="1">
      <c r="A8" s="119" t="s">
        <v>129</v>
      </c>
      <c r="B8" s="119"/>
      <c r="C8" s="119"/>
      <c r="D8" s="121" t="s">
        <v>130</v>
      </c>
      <c r="E8" s="120">
        <f>SUM(E9:E22)</f>
        <v>58663.14</v>
      </c>
      <c r="F8" s="120">
        <f>SUM(F9:F22)</f>
        <v>58663.14</v>
      </c>
      <c r="G8" s="189"/>
      <c r="H8" s="205"/>
      <c r="I8" s="189"/>
      <c r="J8" s="189"/>
      <c r="K8" s="189"/>
      <c r="L8" s="189"/>
      <c r="M8" s="190"/>
      <c r="N8" s="190"/>
      <c r="O8" s="190"/>
      <c r="P8" s="190"/>
      <c r="Q8" s="190"/>
      <c r="R8" s="190"/>
    </row>
    <row r="9" spans="1:18" ht="23.4" customHeight="1">
      <c r="A9" s="119" t="s">
        <v>129</v>
      </c>
      <c r="B9" s="119" t="s">
        <v>136</v>
      </c>
      <c r="C9" s="119" t="s">
        <v>136</v>
      </c>
      <c r="D9" s="121" t="s">
        <v>138</v>
      </c>
      <c r="E9" s="120">
        <v>375.27000000000004</v>
      </c>
      <c r="F9" s="120">
        <v>375.27000000000004</v>
      </c>
      <c r="G9" s="189"/>
      <c r="H9" s="205"/>
      <c r="I9" s="189"/>
      <c r="J9" s="189"/>
      <c r="K9" s="189"/>
      <c r="L9" s="189"/>
      <c r="M9" s="190"/>
      <c r="N9" s="190"/>
      <c r="O9" s="190"/>
      <c r="P9" s="190"/>
      <c r="Q9" s="190"/>
      <c r="R9" s="190"/>
    </row>
    <row r="10" spans="1:18" ht="23.4" customHeight="1">
      <c r="A10" s="119" t="s">
        <v>129</v>
      </c>
      <c r="B10" s="119" t="s">
        <v>136</v>
      </c>
      <c r="C10" s="119" t="s">
        <v>150</v>
      </c>
      <c r="D10" s="121" t="s">
        <v>151</v>
      </c>
      <c r="E10" s="120">
        <v>60</v>
      </c>
      <c r="F10" s="120">
        <v>60</v>
      </c>
      <c r="G10" s="189"/>
      <c r="H10" s="205"/>
      <c r="I10" s="189"/>
      <c r="J10" s="189"/>
      <c r="K10" s="189"/>
      <c r="L10" s="189"/>
      <c r="M10" s="190"/>
      <c r="N10" s="190"/>
      <c r="O10" s="190"/>
      <c r="P10" s="190"/>
      <c r="Q10" s="190"/>
      <c r="R10" s="190"/>
    </row>
    <row r="11" spans="1:18" ht="23.4" customHeight="1">
      <c r="A11" s="119" t="s">
        <v>129</v>
      </c>
      <c r="B11" s="119" t="s">
        <v>136</v>
      </c>
      <c r="C11" s="119" t="s">
        <v>137</v>
      </c>
      <c r="D11" s="121" t="s">
        <v>139</v>
      </c>
      <c r="E11" s="120">
        <v>804.38</v>
      </c>
      <c r="F11" s="120">
        <v>804.38</v>
      </c>
      <c r="G11" s="189"/>
      <c r="H11" s="205"/>
      <c r="I11" s="189"/>
      <c r="J11" s="189"/>
      <c r="K11" s="189"/>
      <c r="L11" s="189"/>
      <c r="M11" s="190"/>
      <c r="N11" s="190"/>
      <c r="O11" s="190"/>
      <c r="P11" s="190"/>
      <c r="Q11" s="190"/>
      <c r="R11" s="190"/>
    </row>
    <row r="12" spans="1:18" ht="23.4" customHeight="1">
      <c r="A12" s="119" t="s">
        <v>129</v>
      </c>
      <c r="B12" s="119" t="s">
        <v>135</v>
      </c>
      <c r="C12" s="119" t="s">
        <v>136</v>
      </c>
      <c r="D12" s="121" t="s">
        <v>131</v>
      </c>
      <c r="E12" s="120">
        <v>367.88</v>
      </c>
      <c r="F12" s="120">
        <v>367.88</v>
      </c>
      <c r="G12" s="189"/>
      <c r="H12" s="205"/>
      <c r="I12" s="189"/>
      <c r="J12" s="189"/>
      <c r="K12" s="189"/>
      <c r="L12" s="189"/>
      <c r="M12" s="189"/>
      <c r="N12" s="189"/>
      <c r="O12" s="189"/>
      <c r="P12" s="189"/>
      <c r="Q12" s="189"/>
      <c r="R12" s="189"/>
    </row>
    <row r="13" spans="1:18" ht="23.4" customHeight="1">
      <c r="A13" s="119" t="s">
        <v>129</v>
      </c>
      <c r="B13" s="119" t="s">
        <v>135</v>
      </c>
      <c r="C13" s="119" t="s">
        <v>135</v>
      </c>
      <c r="D13" s="121" t="s">
        <v>132</v>
      </c>
      <c r="E13" s="120">
        <v>24842.32</v>
      </c>
      <c r="F13" s="120">
        <v>24842.32</v>
      </c>
      <c r="G13" s="189"/>
      <c r="H13" s="205"/>
      <c r="I13" s="189"/>
      <c r="J13" s="189"/>
      <c r="K13" s="189"/>
      <c r="L13" s="189"/>
      <c r="M13" s="190"/>
      <c r="N13" s="190"/>
      <c r="O13" s="190"/>
      <c r="P13" s="190"/>
      <c r="Q13" s="190"/>
      <c r="R13" s="190"/>
    </row>
    <row r="14" spans="1:18" ht="23.4" customHeight="1">
      <c r="A14" s="119" t="s">
        <v>129</v>
      </c>
      <c r="B14" s="119" t="s">
        <v>135</v>
      </c>
      <c r="C14" s="119" t="s">
        <v>87</v>
      </c>
      <c r="D14" s="121" t="s">
        <v>133</v>
      </c>
      <c r="E14" s="120">
        <v>16311.14</v>
      </c>
      <c r="F14" s="120">
        <v>16311.14</v>
      </c>
      <c r="G14" s="189"/>
      <c r="H14" s="205"/>
      <c r="I14" s="189"/>
      <c r="J14" s="189"/>
      <c r="K14" s="189"/>
      <c r="L14" s="189"/>
      <c r="M14" s="190"/>
      <c r="N14" s="190"/>
      <c r="O14" s="190"/>
      <c r="P14" s="190"/>
      <c r="Q14" s="190"/>
      <c r="R14" s="190"/>
    </row>
    <row r="15" spans="1:18" ht="23.4" customHeight="1">
      <c r="A15" s="119" t="s">
        <v>129</v>
      </c>
      <c r="B15" s="119" t="s">
        <v>135</v>
      </c>
      <c r="C15" s="119" t="s">
        <v>88</v>
      </c>
      <c r="D15" s="121" t="s">
        <v>134</v>
      </c>
      <c r="E15" s="120">
        <v>10815.49</v>
      </c>
      <c r="F15" s="120">
        <v>10815.49</v>
      </c>
      <c r="G15" s="189"/>
      <c r="H15" s="205"/>
      <c r="I15" s="189"/>
      <c r="J15" s="189"/>
      <c r="K15" s="189"/>
      <c r="L15" s="189"/>
      <c r="M15" s="190"/>
      <c r="N15" s="190"/>
      <c r="O15" s="190"/>
      <c r="P15" s="190"/>
      <c r="Q15" s="190"/>
      <c r="R15" s="190"/>
    </row>
    <row r="16" spans="1:18" ht="23.4" customHeight="1">
      <c r="A16" s="119" t="s">
        <v>129</v>
      </c>
      <c r="B16" s="119" t="s">
        <v>135</v>
      </c>
      <c r="C16" s="119" t="s">
        <v>143</v>
      </c>
      <c r="D16" s="121" t="s">
        <v>144</v>
      </c>
      <c r="E16" s="120">
        <v>27.85</v>
      </c>
      <c r="F16" s="120">
        <v>27.85</v>
      </c>
      <c r="G16" s="189"/>
      <c r="H16" s="205"/>
      <c r="I16" s="189"/>
      <c r="J16" s="189"/>
      <c r="K16" s="189"/>
      <c r="L16" s="189"/>
      <c r="M16" s="190"/>
      <c r="N16" s="190"/>
      <c r="O16" s="190"/>
      <c r="P16" s="190"/>
      <c r="Q16" s="190"/>
      <c r="R16" s="190"/>
    </row>
    <row r="17" spans="1:18" ht="23.4" customHeight="1">
      <c r="A17" s="119" t="s">
        <v>129</v>
      </c>
      <c r="B17" s="119" t="s">
        <v>135</v>
      </c>
      <c r="C17" s="119" t="s">
        <v>146</v>
      </c>
      <c r="D17" s="121" t="s">
        <v>154</v>
      </c>
      <c r="E17" s="120">
        <v>2083</v>
      </c>
      <c r="F17" s="120">
        <v>2083</v>
      </c>
      <c r="G17" s="189"/>
      <c r="H17" s="205"/>
      <c r="I17" s="189"/>
      <c r="J17" s="189"/>
      <c r="K17" s="189"/>
      <c r="L17" s="189"/>
      <c r="M17" s="190"/>
      <c r="N17" s="190"/>
      <c r="O17" s="190"/>
      <c r="P17" s="190"/>
      <c r="Q17" s="190"/>
      <c r="R17" s="190"/>
    </row>
    <row r="18" spans="1:18" ht="23.4" customHeight="1">
      <c r="A18" s="119" t="s">
        <v>129</v>
      </c>
      <c r="B18" s="119" t="s">
        <v>140</v>
      </c>
      <c r="C18" s="119" t="s">
        <v>135</v>
      </c>
      <c r="D18" s="121" t="s">
        <v>145</v>
      </c>
      <c r="E18" s="120">
        <v>2206.12</v>
      </c>
      <c r="F18" s="120">
        <v>2206.12</v>
      </c>
      <c r="G18" s="189"/>
      <c r="H18" s="205"/>
      <c r="I18" s="189"/>
      <c r="J18" s="189"/>
      <c r="K18" s="189"/>
      <c r="L18" s="189"/>
      <c r="M18" s="190"/>
      <c r="N18" s="190"/>
      <c r="O18" s="190"/>
      <c r="P18" s="190"/>
      <c r="Q18" s="190"/>
      <c r="R18" s="190"/>
    </row>
    <row r="19" spans="1:18" ht="23.4" customHeight="1">
      <c r="A19" s="119" t="s">
        <v>129</v>
      </c>
      <c r="B19" s="119" t="s">
        <v>141</v>
      </c>
      <c r="C19" s="119" t="s">
        <v>146</v>
      </c>
      <c r="D19" s="121" t="s">
        <v>147</v>
      </c>
      <c r="E19" s="120">
        <v>167.44</v>
      </c>
      <c r="F19" s="120">
        <v>167.44</v>
      </c>
      <c r="G19" s="189"/>
      <c r="H19" s="205"/>
      <c r="I19" s="189"/>
      <c r="J19" s="189"/>
      <c r="K19" s="189"/>
      <c r="L19" s="189"/>
      <c r="M19" s="190"/>
      <c r="N19" s="190"/>
      <c r="O19" s="190"/>
      <c r="P19" s="190"/>
      <c r="Q19" s="190"/>
      <c r="R19" s="190"/>
    </row>
    <row r="20" spans="1:18" ht="23.4" customHeight="1">
      <c r="A20" s="119" t="s">
        <v>129</v>
      </c>
      <c r="B20" s="119" t="s">
        <v>142</v>
      </c>
      <c r="C20" s="119" t="s">
        <v>136</v>
      </c>
      <c r="D20" s="121" t="s">
        <v>148</v>
      </c>
      <c r="E20" s="120">
        <v>259.75</v>
      </c>
      <c r="F20" s="120">
        <v>259.75</v>
      </c>
      <c r="G20" s="189"/>
      <c r="H20" s="205"/>
      <c r="I20" s="189"/>
      <c r="J20" s="189"/>
      <c r="K20" s="189"/>
      <c r="L20" s="189"/>
      <c r="M20" s="190"/>
      <c r="N20" s="190"/>
      <c r="O20" s="190"/>
      <c r="P20" s="190"/>
      <c r="Q20" s="190"/>
      <c r="R20" s="190"/>
    </row>
    <row r="21" spans="1:18" ht="23.4" customHeight="1">
      <c r="A21" s="119" t="s">
        <v>129</v>
      </c>
      <c r="B21" s="119" t="s">
        <v>152</v>
      </c>
      <c r="C21" s="119" t="s">
        <v>136</v>
      </c>
      <c r="D21" s="121" t="s">
        <v>153</v>
      </c>
      <c r="E21" s="120">
        <v>200</v>
      </c>
      <c r="F21" s="120">
        <v>200</v>
      </c>
      <c r="G21" s="189"/>
      <c r="H21" s="205"/>
      <c r="I21" s="189"/>
      <c r="J21" s="189"/>
      <c r="K21" s="189"/>
      <c r="L21" s="189"/>
      <c r="M21" s="190"/>
      <c r="N21" s="190"/>
      <c r="O21" s="190"/>
      <c r="P21" s="190"/>
      <c r="Q21" s="190"/>
      <c r="R21" s="190"/>
    </row>
    <row r="22" spans="1:18" ht="23.4" customHeight="1">
      <c r="A22" s="119" t="s">
        <v>129</v>
      </c>
      <c r="B22" s="119" t="s">
        <v>137</v>
      </c>
      <c r="C22" s="119" t="s">
        <v>137</v>
      </c>
      <c r="D22" s="121" t="s">
        <v>149</v>
      </c>
      <c r="E22" s="120">
        <v>142.5</v>
      </c>
      <c r="F22" s="120">
        <v>142.5</v>
      </c>
      <c r="G22" s="189"/>
      <c r="H22" s="205"/>
      <c r="I22" s="189"/>
      <c r="J22" s="189"/>
      <c r="K22" s="189"/>
      <c r="L22" s="189"/>
      <c r="M22" s="190"/>
      <c r="N22" s="190"/>
      <c r="O22" s="190"/>
      <c r="P22" s="190"/>
      <c r="Q22" s="190"/>
      <c r="R22" s="190"/>
    </row>
  </sheetData>
  <sheetProtection formatCells="0" formatColumns="0" formatRows="0"/>
  <mergeCells count="14">
    <mergeCell ref="R4:R5"/>
    <mergeCell ref="Q4:Q5"/>
    <mergeCell ref="A2:R2"/>
    <mergeCell ref="N4:N5"/>
    <mergeCell ref="O4:O5"/>
    <mergeCell ref="P4:P5"/>
    <mergeCell ref="D4:D5"/>
    <mergeCell ref="E4:E5"/>
    <mergeCell ref="M4:M5"/>
    <mergeCell ref="F4:J4"/>
    <mergeCell ref="A3:D3"/>
    <mergeCell ref="K4:K5"/>
    <mergeCell ref="L4:L5"/>
    <mergeCell ref="Q3:R3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7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showZeros="0" workbookViewId="0">
      <selection activeCell="A2" sqref="A2:L2"/>
    </sheetView>
  </sheetViews>
  <sheetFormatPr defaultColWidth="7.19921875" defaultRowHeight="10.8"/>
  <cols>
    <col min="1" max="1" width="6.8984375" style="59" customWidth="1"/>
    <col min="2" max="3" width="5.8984375" style="59" customWidth="1"/>
    <col min="4" max="4" width="20.5" style="59" customWidth="1"/>
    <col min="5" max="5" width="12.69921875" style="59" customWidth="1"/>
    <col min="6" max="6" width="11.5" style="59" customWidth="1"/>
    <col min="7" max="7" width="11.8984375" style="59" customWidth="1"/>
    <col min="8" max="8" width="9.69921875" style="59" customWidth="1"/>
    <col min="9" max="9" width="10.8984375" style="59" customWidth="1"/>
    <col min="10" max="10" width="10.3984375" style="59" customWidth="1"/>
    <col min="11" max="11" width="10.8984375" style="59" customWidth="1"/>
    <col min="12" max="12" width="9.8984375" style="59" customWidth="1"/>
    <col min="13" max="233" width="7.19921875" style="59" customWidth="1"/>
    <col min="234" max="16384" width="7.19921875" style="59"/>
  </cols>
  <sheetData>
    <row r="1" spans="1:12" ht="25.5" customHeight="1">
      <c r="A1" s="54"/>
      <c r="B1" s="54"/>
      <c r="C1" s="55"/>
      <c r="D1" s="56"/>
      <c r="E1" s="57"/>
      <c r="F1" s="57"/>
      <c r="G1" s="57"/>
      <c r="H1" s="58"/>
      <c r="I1" s="57"/>
      <c r="J1" s="57"/>
      <c r="K1" s="57"/>
      <c r="L1" s="147" t="s">
        <v>30</v>
      </c>
    </row>
    <row r="2" spans="1:12" ht="21.75" customHeight="1">
      <c r="A2" s="268" t="s">
        <v>266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s="146" customFormat="1" ht="25.5" customHeight="1">
      <c r="A3" s="270" t="s">
        <v>128</v>
      </c>
      <c r="B3" s="271"/>
      <c r="C3" s="271"/>
      <c r="D3" s="271"/>
      <c r="E3" s="144"/>
      <c r="F3" s="145"/>
      <c r="G3" s="145"/>
      <c r="H3" s="145"/>
      <c r="I3" s="145"/>
      <c r="J3" s="145"/>
      <c r="K3" s="145"/>
      <c r="L3" s="144" t="s">
        <v>0</v>
      </c>
    </row>
    <row r="4" spans="1:12" ht="25.5" customHeight="1">
      <c r="A4" s="60" t="s">
        <v>20</v>
      </c>
      <c r="B4" s="137"/>
      <c r="C4" s="137"/>
      <c r="D4" s="269" t="s">
        <v>22</v>
      </c>
      <c r="E4" s="269" t="s">
        <v>23</v>
      </c>
      <c r="F4" s="138" t="s">
        <v>31</v>
      </c>
      <c r="G4" s="138"/>
      <c r="H4" s="138"/>
      <c r="I4" s="139"/>
      <c r="J4" s="140" t="s">
        <v>32</v>
      </c>
      <c r="K4" s="138"/>
      <c r="L4" s="139"/>
    </row>
    <row r="5" spans="1:12" ht="35.25" customHeight="1">
      <c r="A5" s="61" t="s">
        <v>24</v>
      </c>
      <c r="B5" s="141" t="s">
        <v>25</v>
      </c>
      <c r="C5" s="141" t="s">
        <v>26</v>
      </c>
      <c r="D5" s="269"/>
      <c r="E5" s="269"/>
      <c r="F5" s="142" t="s">
        <v>5</v>
      </c>
      <c r="G5" s="143" t="s">
        <v>33</v>
      </c>
      <c r="H5" s="143" t="s">
        <v>34</v>
      </c>
      <c r="I5" s="143" t="s">
        <v>35</v>
      </c>
      <c r="J5" s="143" t="s">
        <v>5</v>
      </c>
      <c r="K5" s="143" t="s">
        <v>36</v>
      </c>
      <c r="L5" s="143" t="s">
        <v>37</v>
      </c>
    </row>
    <row r="6" spans="1:12" ht="20.25" customHeight="1">
      <c r="A6" s="62" t="s">
        <v>171</v>
      </c>
      <c r="B6" s="62" t="s">
        <v>171</v>
      </c>
      <c r="C6" s="62" t="s">
        <v>171</v>
      </c>
      <c r="D6" s="62" t="s">
        <v>171</v>
      </c>
      <c r="E6" s="63">
        <v>1</v>
      </c>
      <c r="F6" s="64">
        <v>2</v>
      </c>
      <c r="G6" s="64">
        <v>3</v>
      </c>
      <c r="H6" s="64">
        <v>4</v>
      </c>
      <c r="I6" s="64">
        <v>5</v>
      </c>
      <c r="J6" s="64">
        <v>6</v>
      </c>
      <c r="K6" s="64">
        <v>7</v>
      </c>
      <c r="L6" s="64">
        <v>8</v>
      </c>
    </row>
    <row r="7" spans="1:12" s="128" customFormat="1" ht="24.75" customHeight="1">
      <c r="A7" s="129" t="s">
        <v>98</v>
      </c>
      <c r="B7" s="129"/>
      <c r="C7" s="129"/>
      <c r="D7" s="130" t="s">
        <v>155</v>
      </c>
      <c r="E7" s="131">
        <f>F7+J7</f>
        <v>58663.139999999992</v>
      </c>
      <c r="F7" s="132">
        <f>F8</f>
        <v>54886.189999999995</v>
      </c>
      <c r="G7" s="132">
        <f t="shared" ref="G7:K7" si="0">G8</f>
        <v>53467.63</v>
      </c>
      <c r="H7" s="132">
        <f t="shared" si="0"/>
        <v>872.45999999999992</v>
      </c>
      <c r="I7" s="132">
        <f t="shared" si="0"/>
        <v>546.1</v>
      </c>
      <c r="J7" s="132">
        <f t="shared" si="0"/>
        <v>3776.95</v>
      </c>
      <c r="K7" s="132">
        <f t="shared" si="0"/>
        <v>3776.95</v>
      </c>
      <c r="L7" s="131"/>
    </row>
    <row r="8" spans="1:12" s="128" customFormat="1" ht="24.75" customHeight="1">
      <c r="A8" s="129" t="s">
        <v>98</v>
      </c>
      <c r="B8" s="129"/>
      <c r="C8" s="133"/>
      <c r="D8" s="134" t="s">
        <v>156</v>
      </c>
      <c r="E8" s="131">
        <f t="shared" ref="E8:E22" si="1">F8+J8</f>
        <v>58663.139999999992</v>
      </c>
      <c r="F8" s="131">
        <f>SUM(G8:I8)</f>
        <v>54886.189999999995</v>
      </c>
      <c r="G8" s="131">
        <f>SUM(G9:G22)</f>
        <v>53467.63</v>
      </c>
      <c r="H8" s="131">
        <f t="shared" ref="H8:I8" si="2">SUM(H9:H22)</f>
        <v>872.45999999999992</v>
      </c>
      <c r="I8" s="131">
        <f t="shared" si="2"/>
        <v>546.1</v>
      </c>
      <c r="J8" s="131">
        <f>SUM(J9:J22)</f>
        <v>3776.95</v>
      </c>
      <c r="K8" s="131">
        <f>SUM(K10:K22)</f>
        <v>3776.95</v>
      </c>
      <c r="L8" s="131"/>
    </row>
    <row r="9" spans="1:12" s="128" customFormat="1" ht="24.75" customHeight="1">
      <c r="A9" s="129" t="s">
        <v>98</v>
      </c>
      <c r="B9" s="129" t="s">
        <v>86</v>
      </c>
      <c r="C9" s="129" t="s">
        <v>86</v>
      </c>
      <c r="D9" s="130" t="s">
        <v>157</v>
      </c>
      <c r="E9" s="131">
        <f t="shared" si="1"/>
        <v>375.27000000000004</v>
      </c>
      <c r="F9" s="132">
        <f>SUM(G9:I9)</f>
        <v>375.27000000000004</v>
      </c>
      <c r="G9" s="131">
        <v>345.85</v>
      </c>
      <c r="H9" s="131">
        <v>12.62</v>
      </c>
      <c r="I9" s="131">
        <v>16.8</v>
      </c>
      <c r="J9" s="131"/>
      <c r="L9" s="131"/>
    </row>
    <row r="10" spans="1:12" s="128" customFormat="1" ht="24.75" customHeight="1">
      <c r="A10" s="129" t="s">
        <v>98</v>
      </c>
      <c r="B10" s="129" t="s">
        <v>86</v>
      </c>
      <c r="C10" s="129" t="s">
        <v>85</v>
      </c>
      <c r="D10" s="130" t="s">
        <v>158</v>
      </c>
      <c r="E10" s="131">
        <f t="shared" si="1"/>
        <v>60</v>
      </c>
      <c r="F10" s="132">
        <f t="shared" ref="F10:F22" si="3">SUM(G10:I10)</f>
        <v>0</v>
      </c>
      <c r="G10" s="131"/>
      <c r="H10" s="131"/>
      <c r="I10" s="131"/>
      <c r="J10" s="131">
        <v>60</v>
      </c>
      <c r="K10" s="131">
        <v>60</v>
      </c>
      <c r="L10" s="131"/>
    </row>
    <row r="11" spans="1:12" s="128" customFormat="1" ht="24.75" customHeight="1">
      <c r="A11" s="129" t="s">
        <v>98</v>
      </c>
      <c r="B11" s="129" t="s">
        <v>86</v>
      </c>
      <c r="C11" s="129" t="s">
        <v>97</v>
      </c>
      <c r="D11" s="130" t="s">
        <v>159</v>
      </c>
      <c r="E11" s="131">
        <f t="shared" si="1"/>
        <v>804.38</v>
      </c>
      <c r="F11" s="132">
        <f t="shared" si="3"/>
        <v>559.38</v>
      </c>
      <c r="G11" s="131">
        <v>547.07000000000005</v>
      </c>
      <c r="H11" s="131">
        <v>10.28</v>
      </c>
      <c r="I11" s="131">
        <v>2.0299999999999998</v>
      </c>
      <c r="J11" s="131">
        <v>245</v>
      </c>
      <c r="K11" s="131">
        <v>245</v>
      </c>
      <c r="L11" s="131"/>
    </row>
    <row r="12" spans="1:12" s="128" customFormat="1" ht="24.75" customHeight="1">
      <c r="A12" s="129" t="s">
        <v>98</v>
      </c>
      <c r="B12" s="129" t="s">
        <v>85</v>
      </c>
      <c r="C12" s="129" t="s">
        <v>86</v>
      </c>
      <c r="D12" s="130" t="s">
        <v>160</v>
      </c>
      <c r="E12" s="131">
        <f t="shared" si="1"/>
        <v>367.88</v>
      </c>
      <c r="F12" s="132">
        <f t="shared" si="3"/>
        <v>267.88</v>
      </c>
      <c r="G12" s="131">
        <v>233.29</v>
      </c>
      <c r="H12" s="131">
        <v>3.72</v>
      </c>
      <c r="I12" s="131">
        <v>30.87</v>
      </c>
      <c r="J12" s="131">
        <v>100</v>
      </c>
      <c r="K12" s="131">
        <v>100</v>
      </c>
      <c r="L12" s="131"/>
    </row>
    <row r="13" spans="1:12" s="128" customFormat="1" ht="24.75" customHeight="1">
      <c r="A13" s="129" t="s">
        <v>98</v>
      </c>
      <c r="B13" s="129" t="s">
        <v>85</v>
      </c>
      <c r="C13" s="129" t="s">
        <v>85</v>
      </c>
      <c r="D13" s="130" t="s">
        <v>161</v>
      </c>
      <c r="E13" s="131">
        <f t="shared" si="1"/>
        <v>24842.32</v>
      </c>
      <c r="F13" s="132">
        <f t="shared" si="3"/>
        <v>24742.32</v>
      </c>
      <c r="G13" s="131">
        <v>24019.83</v>
      </c>
      <c r="H13" s="131">
        <v>401.67</v>
      </c>
      <c r="I13" s="131">
        <v>320.82</v>
      </c>
      <c r="J13" s="131">
        <v>100</v>
      </c>
      <c r="K13" s="131">
        <v>100</v>
      </c>
      <c r="L13" s="131"/>
    </row>
    <row r="14" spans="1:12" s="128" customFormat="1" ht="24.75" customHeight="1">
      <c r="A14" s="129" t="s">
        <v>98</v>
      </c>
      <c r="B14" s="129" t="s">
        <v>85</v>
      </c>
      <c r="C14" s="129" t="s">
        <v>87</v>
      </c>
      <c r="D14" s="130" t="s">
        <v>162</v>
      </c>
      <c r="E14" s="131">
        <f t="shared" si="1"/>
        <v>16311.14</v>
      </c>
      <c r="F14" s="132">
        <f t="shared" si="3"/>
        <v>16011.14</v>
      </c>
      <c r="G14" s="131">
        <v>15682.64</v>
      </c>
      <c r="H14" s="131">
        <v>251.19</v>
      </c>
      <c r="I14" s="131">
        <v>77.31</v>
      </c>
      <c r="J14" s="131">
        <v>300</v>
      </c>
      <c r="K14" s="131">
        <v>300</v>
      </c>
      <c r="L14" s="131"/>
    </row>
    <row r="15" spans="1:12" s="128" customFormat="1" ht="24.75" customHeight="1">
      <c r="A15" s="129" t="s">
        <v>98</v>
      </c>
      <c r="B15" s="129" t="s">
        <v>85</v>
      </c>
      <c r="C15" s="129" t="s">
        <v>88</v>
      </c>
      <c r="D15" s="130" t="s">
        <v>163</v>
      </c>
      <c r="E15" s="131">
        <f t="shared" si="1"/>
        <v>10815.49</v>
      </c>
      <c r="F15" s="132">
        <f t="shared" si="3"/>
        <v>10457.89</v>
      </c>
      <c r="G15" s="131">
        <v>10234.19</v>
      </c>
      <c r="H15" s="131">
        <v>155.56</v>
      </c>
      <c r="I15" s="131">
        <v>68.14</v>
      </c>
      <c r="J15" s="131">
        <v>357.6</v>
      </c>
      <c r="K15" s="131">
        <v>357.6</v>
      </c>
      <c r="L15" s="131"/>
    </row>
    <row r="16" spans="1:12" s="128" customFormat="1" ht="24.75" customHeight="1">
      <c r="A16" s="135" t="s">
        <v>98</v>
      </c>
      <c r="B16" s="135" t="s">
        <v>85</v>
      </c>
      <c r="C16" s="135" t="s">
        <v>89</v>
      </c>
      <c r="D16" s="135" t="s">
        <v>164</v>
      </c>
      <c r="E16" s="131">
        <f t="shared" si="1"/>
        <v>27.85</v>
      </c>
      <c r="F16" s="132">
        <f t="shared" si="3"/>
        <v>0</v>
      </c>
      <c r="G16" s="136"/>
      <c r="H16" s="136"/>
      <c r="I16" s="136"/>
      <c r="J16" s="136">
        <v>27.85</v>
      </c>
      <c r="K16" s="131">
        <v>27.85</v>
      </c>
      <c r="L16" s="136"/>
    </row>
    <row r="17" spans="1:12" s="128" customFormat="1" ht="24.75" customHeight="1">
      <c r="A17" s="135" t="s">
        <v>98</v>
      </c>
      <c r="B17" s="135" t="s">
        <v>85</v>
      </c>
      <c r="C17" s="135" t="s">
        <v>97</v>
      </c>
      <c r="D17" s="135" t="s">
        <v>165</v>
      </c>
      <c r="E17" s="131">
        <f t="shared" si="1"/>
        <v>2083</v>
      </c>
      <c r="F17" s="132">
        <f t="shared" si="3"/>
        <v>0</v>
      </c>
      <c r="G17" s="136"/>
      <c r="H17" s="136"/>
      <c r="I17" s="136"/>
      <c r="J17" s="136">
        <v>2083</v>
      </c>
      <c r="K17" s="131">
        <v>2083</v>
      </c>
      <c r="L17" s="136"/>
    </row>
    <row r="18" spans="1:12" s="128" customFormat="1" ht="24.75" customHeight="1">
      <c r="A18" s="135" t="s">
        <v>98</v>
      </c>
      <c r="B18" s="135" t="s">
        <v>87</v>
      </c>
      <c r="C18" s="135" t="s">
        <v>85</v>
      </c>
      <c r="D18" s="135" t="s">
        <v>166</v>
      </c>
      <c r="E18" s="131">
        <f t="shared" si="1"/>
        <v>2206.12</v>
      </c>
      <c r="F18" s="132">
        <f t="shared" si="3"/>
        <v>2050.12</v>
      </c>
      <c r="G18" s="136">
        <v>1990.53</v>
      </c>
      <c r="H18" s="136">
        <v>30.81</v>
      </c>
      <c r="I18" s="136">
        <v>28.78</v>
      </c>
      <c r="J18" s="136">
        <v>156</v>
      </c>
      <c r="K18" s="131">
        <v>156</v>
      </c>
      <c r="L18" s="136"/>
    </row>
    <row r="19" spans="1:12" s="128" customFormat="1" ht="24.75" customHeight="1">
      <c r="A19" s="135" t="s">
        <v>98</v>
      </c>
      <c r="B19" s="135" t="s">
        <v>89</v>
      </c>
      <c r="C19" s="135" t="s">
        <v>97</v>
      </c>
      <c r="D19" s="135" t="s">
        <v>167</v>
      </c>
      <c r="E19" s="131">
        <f t="shared" si="1"/>
        <v>167.44</v>
      </c>
      <c r="F19" s="132">
        <f t="shared" si="3"/>
        <v>167.44</v>
      </c>
      <c r="G19" s="135">
        <v>164.81</v>
      </c>
      <c r="H19" s="135">
        <v>2.63</v>
      </c>
      <c r="I19" s="135"/>
      <c r="J19" s="136"/>
      <c r="K19" s="131"/>
      <c r="L19" s="136"/>
    </row>
    <row r="20" spans="1:12" s="128" customFormat="1" ht="24.75" customHeight="1">
      <c r="A20" s="135" t="s">
        <v>98</v>
      </c>
      <c r="B20" s="135" t="s">
        <v>101</v>
      </c>
      <c r="C20" s="135" t="s">
        <v>86</v>
      </c>
      <c r="D20" s="135" t="s">
        <v>168</v>
      </c>
      <c r="E20" s="131">
        <f t="shared" si="1"/>
        <v>259.75</v>
      </c>
      <c r="F20" s="132">
        <f t="shared" si="3"/>
        <v>254.74999999999997</v>
      </c>
      <c r="G20" s="136">
        <v>249.42</v>
      </c>
      <c r="H20" s="136">
        <v>3.98</v>
      </c>
      <c r="I20" s="136">
        <v>1.35</v>
      </c>
      <c r="J20" s="136">
        <v>5</v>
      </c>
      <c r="K20" s="131">
        <v>5</v>
      </c>
      <c r="L20" s="136"/>
    </row>
    <row r="21" spans="1:12" s="128" customFormat="1" ht="24.75" customHeight="1">
      <c r="A21" s="135" t="s">
        <v>98</v>
      </c>
      <c r="B21" s="135" t="s">
        <v>104</v>
      </c>
      <c r="C21" s="135" t="s">
        <v>86</v>
      </c>
      <c r="D21" s="135" t="s">
        <v>169</v>
      </c>
      <c r="E21" s="131">
        <f t="shared" si="1"/>
        <v>200</v>
      </c>
      <c r="F21" s="132">
        <f t="shared" si="3"/>
        <v>0</v>
      </c>
      <c r="G21" s="136"/>
      <c r="H21" s="136"/>
      <c r="I21" s="136"/>
      <c r="J21" s="136">
        <v>200</v>
      </c>
      <c r="K21" s="131">
        <v>200</v>
      </c>
      <c r="L21" s="136"/>
    </row>
    <row r="22" spans="1:12" s="128" customFormat="1" ht="24.75" customHeight="1">
      <c r="A22" s="135" t="s">
        <v>98</v>
      </c>
      <c r="B22" s="135" t="s">
        <v>97</v>
      </c>
      <c r="C22" s="135" t="s">
        <v>97</v>
      </c>
      <c r="D22" s="135" t="s">
        <v>170</v>
      </c>
      <c r="E22" s="131">
        <f t="shared" si="1"/>
        <v>142.5</v>
      </c>
      <c r="F22" s="132">
        <f t="shared" si="3"/>
        <v>0</v>
      </c>
      <c r="G22" s="136"/>
      <c r="H22" s="136"/>
      <c r="I22" s="136"/>
      <c r="J22" s="136">
        <v>142.5</v>
      </c>
      <c r="K22" s="131">
        <v>142.5</v>
      </c>
      <c r="L22" s="136"/>
    </row>
  </sheetData>
  <sheetProtection formatCells="0" formatColumns="0" formatRows="0"/>
  <mergeCells count="4">
    <mergeCell ref="A2:L2"/>
    <mergeCell ref="D4:D5"/>
    <mergeCell ref="E4:E5"/>
    <mergeCell ref="A3:D3"/>
  </mergeCells>
  <phoneticPr fontId="2" type="noConversion"/>
  <printOptions horizontalCentered="1"/>
  <pageMargins left="0.78740157480314965" right="0.78740157480314965" top="0.59055118110236227" bottom="0.39370078740157483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showZeros="0" zoomScaleNormal="100" workbookViewId="0">
      <selection activeCell="A2" sqref="A2:L2"/>
    </sheetView>
  </sheetViews>
  <sheetFormatPr defaultColWidth="7.19921875" defaultRowHeight="10.8"/>
  <cols>
    <col min="1" max="1" width="4.09765625" style="75" customWidth="1"/>
    <col min="2" max="2" width="28.69921875" style="75" customWidth="1"/>
    <col min="3" max="3" width="9.3984375" style="6" customWidth="1"/>
    <col min="4" max="4" width="29.09765625" style="6" customWidth="1"/>
    <col min="5" max="7" width="10.19921875" style="6" customWidth="1"/>
    <col min="8" max="8" width="11.19921875" style="6" customWidth="1"/>
    <col min="9" max="9" width="9" style="6" customWidth="1"/>
    <col min="10" max="11" width="11.19921875" style="6" customWidth="1"/>
    <col min="12" max="12" width="8.19921875" style="6" customWidth="1"/>
    <col min="13" max="16384" width="7.19921875" style="6"/>
  </cols>
  <sheetData>
    <row r="1" spans="1:12" ht="22.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149" t="s">
        <v>52</v>
      </c>
    </row>
    <row r="2" spans="1:12" ht="23.1" customHeight="1">
      <c r="A2" s="282" t="s">
        <v>267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20.25" customHeight="1">
      <c r="A3" s="283" t="s">
        <v>128</v>
      </c>
      <c r="B3" s="283"/>
      <c r="C3" s="283"/>
      <c r="D3" s="283"/>
      <c r="E3" s="283"/>
      <c r="F3" s="76"/>
      <c r="G3" s="76"/>
      <c r="H3" s="76"/>
      <c r="I3" s="76"/>
      <c r="J3" s="76"/>
      <c r="K3" s="76"/>
      <c r="L3" s="148" t="s">
        <v>84</v>
      </c>
    </row>
    <row r="4" spans="1:12" s="9" customFormat="1" ht="16.350000000000001" customHeight="1">
      <c r="A4" s="272" t="s">
        <v>125</v>
      </c>
      <c r="B4" s="284"/>
      <c r="C4" s="273"/>
      <c r="D4" s="7" t="s">
        <v>1</v>
      </c>
      <c r="E4" s="8"/>
      <c r="F4" s="7"/>
      <c r="G4" s="7"/>
      <c r="H4" s="7"/>
      <c r="I4" s="7"/>
      <c r="J4" s="7"/>
      <c r="K4" s="7"/>
      <c r="L4" s="7"/>
    </row>
    <row r="5" spans="1:12" s="9" customFormat="1" ht="15.6" customHeight="1">
      <c r="A5" s="293" t="s">
        <v>38</v>
      </c>
      <c r="B5" s="294"/>
      <c r="C5" s="299" t="s">
        <v>2</v>
      </c>
      <c r="D5" s="299" t="s">
        <v>39</v>
      </c>
      <c r="E5" s="290" t="s">
        <v>3</v>
      </c>
      <c r="F5" s="10" t="s">
        <v>4</v>
      </c>
      <c r="G5" s="10"/>
      <c r="H5" s="10"/>
      <c r="I5" s="10"/>
      <c r="J5" s="10"/>
      <c r="K5" s="10"/>
      <c r="L5" s="10"/>
    </row>
    <row r="6" spans="1:12" s="9" customFormat="1" ht="15" customHeight="1">
      <c r="A6" s="295"/>
      <c r="B6" s="296"/>
      <c r="C6" s="300"/>
      <c r="D6" s="299"/>
      <c r="E6" s="290"/>
      <c r="F6" s="285" t="s">
        <v>10</v>
      </c>
      <c r="G6" s="286"/>
      <c r="H6" s="286"/>
      <c r="I6" s="286"/>
      <c r="J6" s="286"/>
      <c r="K6" s="287"/>
      <c r="L6" s="288" t="s">
        <v>15</v>
      </c>
    </row>
    <row r="7" spans="1:12" s="9" customFormat="1" ht="45" customHeight="1">
      <c r="A7" s="297"/>
      <c r="B7" s="298"/>
      <c r="C7" s="300"/>
      <c r="D7" s="299"/>
      <c r="E7" s="290"/>
      <c r="F7" s="53" t="s">
        <v>5</v>
      </c>
      <c r="G7" s="11" t="s">
        <v>6</v>
      </c>
      <c r="H7" s="12" t="s">
        <v>7</v>
      </c>
      <c r="I7" s="12" t="s">
        <v>13</v>
      </c>
      <c r="J7" s="13" t="s">
        <v>8</v>
      </c>
      <c r="K7" s="14" t="s">
        <v>9</v>
      </c>
      <c r="L7" s="289"/>
    </row>
    <row r="8" spans="1:12" s="15" customFormat="1" ht="17.100000000000001" customHeight="1">
      <c r="A8" s="291" t="s">
        <v>10</v>
      </c>
      <c r="B8" s="14" t="s">
        <v>11</v>
      </c>
      <c r="C8" s="207">
        <v>58663.14</v>
      </c>
      <c r="D8" s="67" t="s">
        <v>60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</row>
    <row r="9" spans="1:12" s="15" customFormat="1" ht="16.350000000000001" customHeight="1">
      <c r="A9" s="292"/>
      <c r="B9" s="14" t="s">
        <v>12</v>
      </c>
      <c r="C9" s="79"/>
      <c r="D9" s="68" t="s">
        <v>54</v>
      </c>
      <c r="E9" s="207">
        <v>0</v>
      </c>
      <c r="F9" s="207">
        <v>0</v>
      </c>
      <c r="G9" s="208">
        <v>0</v>
      </c>
      <c r="H9" s="208">
        <v>0</v>
      </c>
      <c r="I9" s="208">
        <v>0</v>
      </c>
      <c r="J9" s="208">
        <v>0</v>
      </c>
      <c r="K9" s="208">
        <v>0</v>
      </c>
      <c r="L9" s="208">
        <v>0</v>
      </c>
    </row>
    <row r="10" spans="1:12" s="15" customFormat="1" ht="17.399999999999999" customHeight="1">
      <c r="A10" s="292"/>
      <c r="B10" s="14" t="s">
        <v>13</v>
      </c>
      <c r="C10" s="79">
        <v>0</v>
      </c>
      <c r="D10" s="68" t="s">
        <v>57</v>
      </c>
      <c r="E10" s="207">
        <v>0</v>
      </c>
      <c r="F10" s="207">
        <v>0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  <c r="L10" s="208">
        <v>0</v>
      </c>
    </row>
    <row r="11" spans="1:12" s="15" customFormat="1" ht="19.350000000000001" customHeight="1">
      <c r="A11" s="292"/>
      <c r="B11" s="14" t="s">
        <v>8</v>
      </c>
      <c r="C11" s="79">
        <v>0</v>
      </c>
      <c r="D11" s="68" t="s">
        <v>62</v>
      </c>
      <c r="E11" s="207"/>
      <c r="F11" s="207"/>
      <c r="G11" s="208"/>
      <c r="H11" s="208"/>
      <c r="I11" s="208">
        <v>0</v>
      </c>
      <c r="J11" s="208">
        <v>0</v>
      </c>
      <c r="K11" s="208">
        <v>0</v>
      </c>
      <c r="L11" s="208">
        <v>0</v>
      </c>
    </row>
    <row r="12" spans="1:12" s="15" customFormat="1" ht="18" customHeight="1">
      <c r="A12" s="292"/>
      <c r="B12" s="14" t="s">
        <v>9</v>
      </c>
      <c r="C12" s="79">
        <v>0</v>
      </c>
      <c r="D12" s="68" t="s">
        <v>56</v>
      </c>
      <c r="E12" s="207">
        <f>C8-E15-E17-E27</f>
        <v>44349.880000000005</v>
      </c>
      <c r="F12" s="207">
        <v>44349.880000000005</v>
      </c>
      <c r="G12" s="207">
        <v>44349.880000000005</v>
      </c>
      <c r="H12" s="208"/>
      <c r="I12" s="208">
        <v>0</v>
      </c>
      <c r="J12" s="208">
        <v>0</v>
      </c>
      <c r="K12" s="208">
        <v>0</v>
      </c>
      <c r="L12" s="208">
        <v>0</v>
      </c>
    </row>
    <row r="13" spans="1:12" s="15" customFormat="1" ht="15" customHeight="1">
      <c r="A13" s="274" t="s">
        <v>15</v>
      </c>
      <c r="B13" s="274"/>
      <c r="C13" s="79">
        <v>0</v>
      </c>
      <c r="D13" s="68" t="s">
        <v>61</v>
      </c>
      <c r="E13" s="207">
        <v>0</v>
      </c>
      <c r="F13" s="207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</row>
    <row r="14" spans="1:12" s="15" customFormat="1" ht="15" customHeight="1">
      <c r="A14" s="274"/>
      <c r="B14" s="274"/>
      <c r="C14" s="80"/>
      <c r="D14" s="68" t="s">
        <v>64</v>
      </c>
      <c r="E14" s="207">
        <v>0</v>
      </c>
      <c r="F14" s="207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</row>
    <row r="15" spans="1:12" s="15" customFormat="1" ht="15" customHeight="1">
      <c r="A15" s="274"/>
      <c r="B15" s="274"/>
      <c r="C15" s="66"/>
      <c r="D15" s="67" t="s">
        <v>58</v>
      </c>
      <c r="E15" s="207">
        <f>7090.7+69.74+25.09</f>
        <v>7185.53</v>
      </c>
      <c r="F15" s="207">
        <f>7090.7+69.74+25.09</f>
        <v>7185.53</v>
      </c>
      <c r="G15" s="207">
        <f>7090.7+69.74+25.09</f>
        <v>7185.53</v>
      </c>
      <c r="H15" s="208"/>
      <c r="I15" s="208">
        <v>0</v>
      </c>
      <c r="J15" s="208">
        <v>0</v>
      </c>
      <c r="K15" s="208">
        <v>0</v>
      </c>
      <c r="L15" s="208">
        <v>0</v>
      </c>
    </row>
    <row r="16" spans="1:12" s="15" customFormat="1" ht="15" customHeight="1">
      <c r="A16" s="279"/>
      <c r="B16" s="279"/>
      <c r="C16" s="81"/>
      <c r="D16" s="68" t="s">
        <v>55</v>
      </c>
      <c r="E16" s="207"/>
      <c r="F16" s="207"/>
      <c r="G16" s="207"/>
      <c r="H16" s="208"/>
      <c r="I16" s="208">
        <v>0</v>
      </c>
      <c r="J16" s="208">
        <v>0</v>
      </c>
      <c r="K16" s="208">
        <v>0</v>
      </c>
      <c r="L16" s="208">
        <v>0</v>
      </c>
    </row>
    <row r="17" spans="1:13" s="15" customFormat="1" ht="15" customHeight="1">
      <c r="A17" s="277"/>
      <c r="B17" s="278"/>
      <c r="C17" s="81"/>
      <c r="D17" s="68" t="s">
        <v>53</v>
      </c>
      <c r="E17" s="207">
        <v>2872.85</v>
      </c>
      <c r="F17" s="207">
        <v>2872.85</v>
      </c>
      <c r="G17" s="207">
        <v>2872.85</v>
      </c>
      <c r="H17" s="208"/>
      <c r="I17" s="208">
        <v>0</v>
      </c>
      <c r="J17" s="208">
        <v>0</v>
      </c>
      <c r="K17" s="208">
        <v>0</v>
      </c>
      <c r="L17" s="208">
        <v>0</v>
      </c>
    </row>
    <row r="18" spans="1:13" s="15" customFormat="1" ht="15" customHeight="1">
      <c r="A18" s="82"/>
      <c r="B18" s="83"/>
      <c r="C18" s="81"/>
      <c r="D18" s="67" t="s">
        <v>66</v>
      </c>
      <c r="E18" s="207"/>
      <c r="F18" s="207"/>
      <c r="G18" s="207"/>
      <c r="H18" s="208"/>
      <c r="I18" s="208">
        <v>0</v>
      </c>
      <c r="J18" s="208">
        <v>0</v>
      </c>
      <c r="K18" s="208">
        <v>0</v>
      </c>
      <c r="L18" s="208">
        <v>0</v>
      </c>
    </row>
    <row r="19" spans="1:13" s="15" customFormat="1" ht="15" customHeight="1">
      <c r="A19" s="277"/>
      <c r="B19" s="278"/>
      <c r="C19" s="81"/>
      <c r="D19" s="67" t="s">
        <v>67</v>
      </c>
      <c r="E19" s="207"/>
      <c r="F19" s="207"/>
      <c r="G19" s="207"/>
      <c r="H19" s="208"/>
      <c r="I19" s="208">
        <v>0</v>
      </c>
      <c r="J19" s="208">
        <v>0</v>
      </c>
      <c r="K19" s="208">
        <v>0</v>
      </c>
      <c r="L19" s="208">
        <v>0</v>
      </c>
      <c r="M19" s="16"/>
    </row>
    <row r="20" spans="1:13" s="15" customFormat="1" ht="15" customHeight="1">
      <c r="A20" s="280"/>
      <c r="B20" s="281"/>
      <c r="C20" s="81"/>
      <c r="D20" s="68" t="s">
        <v>63</v>
      </c>
      <c r="E20" s="207"/>
      <c r="F20" s="207"/>
      <c r="G20" s="207"/>
      <c r="H20" s="209"/>
      <c r="I20" s="209">
        <v>0</v>
      </c>
      <c r="J20" s="209">
        <v>0</v>
      </c>
      <c r="K20" s="209">
        <v>0</v>
      </c>
      <c r="L20" s="209">
        <v>0</v>
      </c>
    </row>
    <row r="21" spans="1:13" s="15" customFormat="1" ht="15" customHeight="1">
      <c r="A21" s="277"/>
      <c r="B21" s="278"/>
      <c r="C21" s="81"/>
      <c r="D21" s="68" t="s">
        <v>65</v>
      </c>
      <c r="E21" s="207"/>
      <c r="F21" s="207"/>
      <c r="G21" s="207"/>
      <c r="H21" s="209"/>
      <c r="I21" s="207">
        <v>0</v>
      </c>
      <c r="J21" s="207">
        <v>0</v>
      </c>
      <c r="K21" s="207">
        <v>0</v>
      </c>
      <c r="L21" s="207">
        <v>0</v>
      </c>
    </row>
    <row r="22" spans="1:13" s="15" customFormat="1" ht="15" customHeight="1">
      <c r="A22" s="277"/>
      <c r="B22" s="278"/>
      <c r="C22" s="81"/>
      <c r="D22" s="68" t="s">
        <v>59</v>
      </c>
      <c r="E22" s="207"/>
      <c r="F22" s="207"/>
      <c r="G22" s="207"/>
      <c r="H22" s="209"/>
      <c r="I22" s="207">
        <v>0</v>
      </c>
      <c r="J22" s="207">
        <v>0</v>
      </c>
      <c r="K22" s="207">
        <v>0</v>
      </c>
      <c r="L22" s="207">
        <v>0</v>
      </c>
    </row>
    <row r="23" spans="1:13" s="15" customFormat="1" ht="15" customHeight="1">
      <c r="A23" s="274"/>
      <c r="B23" s="274"/>
      <c r="C23" s="18"/>
      <c r="D23" s="68" t="s">
        <v>68</v>
      </c>
      <c r="E23" s="207"/>
      <c r="F23" s="207"/>
      <c r="G23" s="207"/>
      <c r="H23" s="209"/>
      <c r="I23" s="207">
        <v>0</v>
      </c>
      <c r="J23" s="207">
        <v>0</v>
      </c>
      <c r="K23" s="207">
        <v>0</v>
      </c>
      <c r="L23" s="207">
        <v>0</v>
      </c>
    </row>
    <row r="24" spans="1:13" s="15" customFormat="1" ht="15" customHeight="1">
      <c r="A24" s="72"/>
      <c r="B24" s="73"/>
      <c r="C24" s="18"/>
      <c r="D24" s="68" t="s">
        <v>69</v>
      </c>
      <c r="E24" s="207"/>
      <c r="F24" s="207"/>
      <c r="G24" s="207"/>
      <c r="H24" s="209"/>
      <c r="I24" s="207">
        <v>0</v>
      </c>
      <c r="J24" s="207">
        <v>0</v>
      </c>
      <c r="K24" s="207">
        <v>0</v>
      </c>
      <c r="L24" s="207">
        <v>0</v>
      </c>
    </row>
    <row r="25" spans="1:13" s="15" customFormat="1" ht="15" customHeight="1">
      <c r="A25" s="72"/>
      <c r="B25" s="73"/>
      <c r="C25" s="18"/>
      <c r="D25" s="68" t="s">
        <v>70</v>
      </c>
      <c r="E25" s="207"/>
      <c r="F25" s="207"/>
      <c r="G25" s="207"/>
      <c r="H25" s="209"/>
      <c r="I25" s="207">
        <v>0</v>
      </c>
      <c r="J25" s="207">
        <v>0</v>
      </c>
      <c r="K25" s="207">
        <v>0</v>
      </c>
      <c r="L25" s="207">
        <v>0</v>
      </c>
    </row>
    <row r="26" spans="1:13" s="15" customFormat="1" ht="15" customHeight="1">
      <c r="A26" s="72"/>
      <c r="B26" s="73"/>
      <c r="C26" s="18"/>
      <c r="D26" s="68" t="s">
        <v>71</v>
      </c>
      <c r="E26" s="207"/>
      <c r="F26" s="207"/>
      <c r="G26" s="207"/>
      <c r="H26" s="209"/>
      <c r="I26" s="207">
        <v>0</v>
      </c>
      <c r="J26" s="207">
        <v>0</v>
      </c>
      <c r="K26" s="207">
        <v>0</v>
      </c>
      <c r="L26" s="207">
        <v>0</v>
      </c>
    </row>
    <row r="27" spans="1:13" s="15" customFormat="1" ht="15" customHeight="1">
      <c r="A27" s="72"/>
      <c r="B27" s="73"/>
      <c r="C27" s="18"/>
      <c r="D27" s="68" t="s">
        <v>72</v>
      </c>
      <c r="E27" s="207">
        <v>4254.88</v>
      </c>
      <c r="F27" s="207">
        <v>4254.88</v>
      </c>
      <c r="G27" s="207">
        <v>4254.88</v>
      </c>
      <c r="H27" s="209"/>
      <c r="I27" s="207">
        <v>0</v>
      </c>
      <c r="J27" s="207">
        <v>0</v>
      </c>
      <c r="K27" s="207">
        <v>0</v>
      </c>
      <c r="L27" s="207">
        <v>0</v>
      </c>
    </row>
    <row r="28" spans="1:13" s="15" customFormat="1" ht="15" customHeight="1">
      <c r="A28" s="72"/>
      <c r="B28" s="73"/>
      <c r="C28" s="18"/>
      <c r="D28" s="68" t="s">
        <v>73</v>
      </c>
      <c r="E28" s="207"/>
      <c r="F28" s="207"/>
      <c r="G28" s="207"/>
      <c r="H28" s="209"/>
      <c r="I28" s="207">
        <v>0</v>
      </c>
      <c r="J28" s="207">
        <v>0</v>
      </c>
      <c r="K28" s="207">
        <v>0</v>
      </c>
      <c r="L28" s="207">
        <v>0</v>
      </c>
    </row>
    <row r="29" spans="1:13" s="15" customFormat="1" ht="15" customHeight="1">
      <c r="A29" s="72"/>
      <c r="B29" s="73"/>
      <c r="C29" s="18"/>
      <c r="D29" s="68" t="s">
        <v>74</v>
      </c>
      <c r="E29" s="207"/>
      <c r="F29" s="207"/>
      <c r="G29" s="207"/>
      <c r="H29" s="209"/>
      <c r="I29" s="207">
        <v>0</v>
      </c>
      <c r="J29" s="207">
        <v>0</v>
      </c>
      <c r="K29" s="207">
        <v>0</v>
      </c>
      <c r="L29" s="207">
        <v>0</v>
      </c>
    </row>
    <row r="30" spans="1:13" s="15" customFormat="1" ht="15" customHeight="1">
      <c r="A30" s="72"/>
      <c r="B30" s="73"/>
      <c r="C30" s="18"/>
      <c r="D30" s="68" t="s">
        <v>75</v>
      </c>
      <c r="E30" s="207"/>
      <c r="F30" s="207"/>
      <c r="G30" s="207"/>
      <c r="H30" s="209"/>
      <c r="I30" s="207">
        <v>0</v>
      </c>
      <c r="J30" s="207">
        <v>0</v>
      </c>
      <c r="K30" s="207">
        <v>0</v>
      </c>
      <c r="L30" s="207">
        <v>0</v>
      </c>
    </row>
    <row r="31" spans="1:13" s="15" customFormat="1" ht="15" customHeight="1">
      <c r="A31" s="275"/>
      <c r="B31" s="276"/>
      <c r="C31" s="17"/>
      <c r="D31" s="68" t="s">
        <v>76</v>
      </c>
      <c r="E31" s="207"/>
      <c r="F31" s="207"/>
      <c r="G31" s="207"/>
      <c r="H31" s="209"/>
      <c r="I31" s="207">
        <v>0</v>
      </c>
      <c r="J31" s="207">
        <v>0</v>
      </c>
      <c r="K31" s="207">
        <v>0</v>
      </c>
      <c r="L31" s="207">
        <v>0</v>
      </c>
    </row>
    <row r="32" spans="1:13" s="15" customFormat="1" ht="15" customHeight="1">
      <c r="A32" s="72"/>
      <c r="B32" s="73"/>
      <c r="C32" s="17"/>
      <c r="D32" s="68" t="s">
        <v>77</v>
      </c>
      <c r="E32" s="207"/>
      <c r="F32" s="207"/>
      <c r="G32" s="207"/>
      <c r="H32" s="209"/>
      <c r="I32" s="207">
        <v>0</v>
      </c>
      <c r="J32" s="207">
        <v>0</v>
      </c>
      <c r="K32" s="207">
        <v>0</v>
      </c>
      <c r="L32" s="207">
        <v>0</v>
      </c>
    </row>
    <row r="33" spans="1:12" s="15" customFormat="1" ht="15" customHeight="1">
      <c r="A33" s="72"/>
      <c r="B33" s="73"/>
      <c r="C33" s="17"/>
      <c r="D33" s="68" t="s">
        <v>78</v>
      </c>
      <c r="E33" s="207"/>
      <c r="F33" s="207"/>
      <c r="G33" s="207"/>
      <c r="H33" s="209"/>
      <c r="I33" s="207">
        <v>0</v>
      </c>
      <c r="J33" s="207">
        <v>0</v>
      </c>
      <c r="K33" s="207">
        <v>0</v>
      </c>
      <c r="L33" s="207">
        <v>0</v>
      </c>
    </row>
    <row r="34" spans="1:12" s="15" customFormat="1" ht="15" customHeight="1">
      <c r="A34" s="72"/>
      <c r="B34" s="73"/>
      <c r="C34" s="17"/>
      <c r="D34" s="68" t="s">
        <v>79</v>
      </c>
      <c r="E34" s="207"/>
      <c r="F34" s="207"/>
      <c r="G34" s="207"/>
      <c r="H34" s="209"/>
      <c r="I34" s="207">
        <v>0</v>
      </c>
      <c r="J34" s="207">
        <v>0</v>
      </c>
      <c r="K34" s="207">
        <v>0</v>
      </c>
      <c r="L34" s="207">
        <v>0</v>
      </c>
    </row>
    <row r="35" spans="1:12" s="15" customFormat="1" ht="15" customHeight="1">
      <c r="A35" s="272" t="s">
        <v>40</v>
      </c>
      <c r="B35" s="273"/>
      <c r="C35" s="207">
        <v>58663.14</v>
      </c>
      <c r="D35" s="69" t="s">
        <v>80</v>
      </c>
      <c r="E35" s="207">
        <f>SUM(E8:E34)</f>
        <v>58663.14</v>
      </c>
      <c r="F35" s="207">
        <f t="shared" ref="F35:G35" si="0">SUM(F8:F34)</f>
        <v>58663.14</v>
      </c>
      <c r="G35" s="207">
        <f t="shared" si="0"/>
        <v>58663.14</v>
      </c>
      <c r="H35" s="207"/>
      <c r="I35" s="207">
        <v>0</v>
      </c>
      <c r="J35" s="207">
        <v>0</v>
      </c>
      <c r="K35" s="207">
        <v>0</v>
      </c>
      <c r="L35" s="207">
        <v>0</v>
      </c>
    </row>
    <row r="36" spans="1:12" s="9" customFormat="1" ht="15.6">
      <c r="A36" s="74"/>
      <c r="B36" s="74"/>
      <c r="D36"/>
    </row>
    <row r="37" spans="1:12" s="9" customFormat="1" ht="15.6">
      <c r="A37" s="74"/>
      <c r="B37" s="74"/>
    </row>
    <row r="38" spans="1:12" s="9" customFormat="1" ht="15.6">
      <c r="A38" s="74"/>
      <c r="B38" s="74"/>
    </row>
    <row r="39" spans="1:12" s="9" customFormat="1" ht="15.6">
      <c r="A39" s="74"/>
      <c r="B39" s="74"/>
    </row>
    <row r="40" spans="1:12" s="9" customFormat="1" ht="15.6">
      <c r="A40" s="74"/>
      <c r="B40" s="74"/>
    </row>
    <row r="41" spans="1:12" s="9" customFormat="1" ht="15.6">
      <c r="A41" s="74"/>
      <c r="B41" s="74"/>
    </row>
    <row r="42" spans="1:12" s="9" customFormat="1" ht="15.6">
      <c r="A42" s="74"/>
      <c r="B42" s="74"/>
    </row>
  </sheetData>
  <sheetProtection formatCells="0" formatColumns="0" formatRows="0"/>
  <mergeCells count="22">
    <mergeCell ref="A2:L2"/>
    <mergeCell ref="A13:B13"/>
    <mergeCell ref="A3:E3"/>
    <mergeCell ref="A4:C4"/>
    <mergeCell ref="F6:K6"/>
    <mergeCell ref="L6:L7"/>
    <mergeCell ref="E5:E7"/>
    <mergeCell ref="A8:A12"/>
    <mergeCell ref="A5:B7"/>
    <mergeCell ref="C5:C7"/>
    <mergeCell ref="D5:D7"/>
    <mergeCell ref="A35:B35"/>
    <mergeCell ref="A14:B14"/>
    <mergeCell ref="A15:B15"/>
    <mergeCell ref="A31:B31"/>
    <mergeCell ref="A23:B23"/>
    <mergeCell ref="A17:B17"/>
    <mergeCell ref="A21:B21"/>
    <mergeCell ref="A22:B22"/>
    <mergeCell ref="A16:B16"/>
    <mergeCell ref="A19:B19"/>
    <mergeCell ref="A20:B20"/>
  </mergeCells>
  <phoneticPr fontId="2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showZeros="0" workbookViewId="0">
      <selection activeCell="A2" sqref="A2:L2"/>
    </sheetView>
  </sheetViews>
  <sheetFormatPr defaultColWidth="7.19921875" defaultRowHeight="10.8"/>
  <cols>
    <col min="1" max="1" width="5.5" style="23" customWidth="1"/>
    <col min="2" max="3" width="4.8984375" style="23" customWidth="1"/>
    <col min="4" max="4" width="21.3984375" style="23" customWidth="1"/>
    <col min="5" max="5" width="11" style="23" customWidth="1"/>
    <col min="6" max="6" width="10.8984375" style="23" customWidth="1"/>
    <col min="7" max="7" width="8.69921875" style="23" customWidth="1"/>
    <col min="8" max="8" width="9.19921875" style="23" customWidth="1"/>
    <col min="9" max="9" width="10.8984375" style="23" customWidth="1"/>
    <col min="10" max="10" width="8.8984375" style="23" customWidth="1"/>
    <col min="11" max="12" width="10.8984375" style="23" customWidth="1"/>
    <col min="13" max="244" width="7.19921875" style="23" customWidth="1"/>
    <col min="245" max="16384" width="7.19921875" style="23"/>
  </cols>
  <sheetData>
    <row r="1" spans="1:12" ht="25.5" customHeight="1">
      <c r="A1" s="19"/>
      <c r="B1" s="19"/>
      <c r="C1" s="20"/>
      <c r="D1" s="21"/>
      <c r="E1" s="21"/>
      <c r="F1" s="21"/>
      <c r="G1" s="22"/>
      <c r="H1" s="21"/>
      <c r="I1" s="21"/>
      <c r="J1" s="21"/>
      <c r="K1" s="110" t="s">
        <v>81</v>
      </c>
    </row>
    <row r="2" spans="1:12" ht="21.75" customHeight="1">
      <c r="A2" s="301" t="s">
        <v>268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s="152" customFormat="1" ht="25.5" customHeight="1">
      <c r="A3" s="304" t="s">
        <v>128</v>
      </c>
      <c r="B3" s="305"/>
      <c r="C3" s="305"/>
      <c r="D3" s="305"/>
      <c r="E3" s="150"/>
      <c r="F3" s="151"/>
      <c r="G3" s="151"/>
      <c r="H3" s="151"/>
      <c r="I3" s="151"/>
      <c r="J3" s="151"/>
      <c r="K3" s="151"/>
      <c r="L3" s="150" t="s">
        <v>0</v>
      </c>
    </row>
    <row r="4" spans="1:12" s="30" customFormat="1" ht="25.5" customHeight="1">
      <c r="A4" s="24" t="s">
        <v>20</v>
      </c>
      <c r="B4" s="25"/>
      <c r="C4" s="25"/>
      <c r="D4" s="302" t="s">
        <v>22</v>
      </c>
      <c r="E4" s="302" t="s">
        <v>23</v>
      </c>
      <c r="F4" s="27" t="s">
        <v>31</v>
      </c>
      <c r="G4" s="27"/>
      <c r="H4" s="27"/>
      <c r="I4" s="28"/>
      <c r="J4" s="29" t="s">
        <v>32</v>
      </c>
      <c r="K4" s="27"/>
      <c r="L4" s="28"/>
    </row>
    <row r="5" spans="1:12" s="30" customFormat="1" ht="39.75" customHeight="1">
      <c r="A5" s="31" t="s">
        <v>24</v>
      </c>
      <c r="B5" s="32" t="s">
        <v>25</v>
      </c>
      <c r="C5" s="32" t="s">
        <v>26</v>
      </c>
      <c r="D5" s="303"/>
      <c r="E5" s="303"/>
      <c r="F5" s="33" t="s">
        <v>5</v>
      </c>
      <c r="G5" s="26" t="s">
        <v>33</v>
      </c>
      <c r="H5" s="26" t="s">
        <v>34</v>
      </c>
      <c r="I5" s="26" t="s">
        <v>35</v>
      </c>
      <c r="J5" s="26" t="s">
        <v>5</v>
      </c>
      <c r="K5" s="26" t="s">
        <v>41</v>
      </c>
      <c r="L5" s="26" t="s">
        <v>42</v>
      </c>
    </row>
    <row r="6" spans="1:12" s="30" customFormat="1" ht="26.25" customHeight="1">
      <c r="A6" s="104" t="s">
        <v>171</v>
      </c>
      <c r="B6" s="104" t="s">
        <v>171</v>
      </c>
      <c r="C6" s="104" t="s">
        <v>171</v>
      </c>
      <c r="D6" s="104" t="s">
        <v>171</v>
      </c>
      <c r="E6" s="34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</row>
    <row r="7" spans="1:12" s="36" customFormat="1" ht="21" customHeight="1">
      <c r="A7" s="129" t="s">
        <v>98</v>
      </c>
      <c r="B7" s="129"/>
      <c r="C7" s="129"/>
      <c r="D7" s="130" t="s">
        <v>155</v>
      </c>
      <c r="E7" s="131">
        <f>E8</f>
        <v>58663.139999999992</v>
      </c>
      <c r="F7" s="131">
        <f t="shared" ref="F7:K7" si="0">F8</f>
        <v>54886.189999999995</v>
      </c>
      <c r="G7" s="131">
        <f t="shared" si="0"/>
        <v>53467.63</v>
      </c>
      <c r="H7" s="131">
        <f t="shared" si="0"/>
        <v>872.45999999999992</v>
      </c>
      <c r="I7" s="131">
        <f t="shared" si="0"/>
        <v>546.1</v>
      </c>
      <c r="J7" s="131">
        <f t="shared" si="0"/>
        <v>3776.95</v>
      </c>
      <c r="K7" s="131">
        <f t="shared" si="0"/>
        <v>3776.95</v>
      </c>
      <c r="L7" s="131"/>
    </row>
    <row r="8" spans="1:12" s="30" customFormat="1" ht="21" customHeight="1">
      <c r="A8" s="129" t="s">
        <v>98</v>
      </c>
      <c r="B8" s="129"/>
      <c r="C8" s="133"/>
      <c r="D8" s="134" t="s">
        <v>156</v>
      </c>
      <c r="E8" s="131">
        <f t="shared" ref="E8" si="1">F8+J8</f>
        <v>58663.139999999992</v>
      </c>
      <c r="F8" s="131">
        <f>SUM(G8:I8)</f>
        <v>54886.189999999995</v>
      </c>
      <c r="G8" s="131">
        <f>SUM(G9:G22)</f>
        <v>53467.63</v>
      </c>
      <c r="H8" s="131">
        <f t="shared" ref="H8:I8" si="2">SUM(H9:H22)</f>
        <v>872.45999999999992</v>
      </c>
      <c r="I8" s="131">
        <f t="shared" si="2"/>
        <v>546.1</v>
      </c>
      <c r="J8" s="131">
        <f>SUM(J9:J22)</f>
        <v>3776.95</v>
      </c>
      <c r="K8" s="131">
        <f>SUM(K9:K22)</f>
        <v>3776.95</v>
      </c>
      <c r="L8" s="131"/>
    </row>
    <row r="9" spans="1:12" s="103" customFormat="1" ht="21" customHeight="1">
      <c r="A9" s="129" t="s">
        <v>98</v>
      </c>
      <c r="B9" s="129" t="s">
        <v>86</v>
      </c>
      <c r="C9" s="129" t="s">
        <v>86</v>
      </c>
      <c r="D9" s="130" t="s">
        <v>157</v>
      </c>
      <c r="E9" s="131">
        <v>375.27000000000004</v>
      </c>
      <c r="F9" s="132">
        <v>375.27000000000004</v>
      </c>
      <c r="G9" s="131">
        <v>345.85</v>
      </c>
      <c r="H9" s="131">
        <v>12.62</v>
      </c>
      <c r="I9" s="131">
        <v>16.8</v>
      </c>
      <c r="J9" s="131"/>
      <c r="K9" s="131"/>
      <c r="L9" s="131"/>
    </row>
    <row r="10" spans="1:12" s="30" customFormat="1" ht="21" customHeight="1">
      <c r="A10" s="129" t="s">
        <v>98</v>
      </c>
      <c r="B10" s="129" t="s">
        <v>86</v>
      </c>
      <c r="C10" s="129" t="s">
        <v>85</v>
      </c>
      <c r="D10" s="130" t="s">
        <v>158</v>
      </c>
      <c r="E10" s="131">
        <v>60</v>
      </c>
      <c r="F10" s="132">
        <v>0</v>
      </c>
      <c r="G10" s="131"/>
      <c r="H10" s="131"/>
      <c r="I10" s="131"/>
      <c r="J10" s="131">
        <v>60</v>
      </c>
      <c r="K10" s="131">
        <v>60</v>
      </c>
      <c r="L10" s="131"/>
    </row>
    <row r="11" spans="1:12" s="30" customFormat="1" ht="21" customHeight="1">
      <c r="A11" s="129" t="s">
        <v>98</v>
      </c>
      <c r="B11" s="129" t="s">
        <v>86</v>
      </c>
      <c r="C11" s="129" t="s">
        <v>97</v>
      </c>
      <c r="D11" s="130" t="s">
        <v>159</v>
      </c>
      <c r="E11" s="131">
        <v>804.38</v>
      </c>
      <c r="F11" s="132">
        <v>559.38</v>
      </c>
      <c r="G11" s="131">
        <v>547.07000000000005</v>
      </c>
      <c r="H11" s="131">
        <v>10.28</v>
      </c>
      <c r="I11" s="131">
        <v>2.0299999999999998</v>
      </c>
      <c r="J11" s="131">
        <v>245</v>
      </c>
      <c r="K11" s="131">
        <v>245</v>
      </c>
      <c r="L11" s="131"/>
    </row>
    <row r="12" spans="1:12" s="30" customFormat="1" ht="21" customHeight="1">
      <c r="A12" s="129" t="s">
        <v>98</v>
      </c>
      <c r="B12" s="129" t="s">
        <v>85</v>
      </c>
      <c r="C12" s="129" t="s">
        <v>86</v>
      </c>
      <c r="D12" s="130" t="s">
        <v>160</v>
      </c>
      <c r="E12" s="131">
        <v>367.88</v>
      </c>
      <c r="F12" s="132">
        <v>267.88</v>
      </c>
      <c r="G12" s="131">
        <v>233.29</v>
      </c>
      <c r="H12" s="131">
        <v>3.72</v>
      </c>
      <c r="I12" s="131">
        <v>30.87</v>
      </c>
      <c r="J12" s="131">
        <v>100</v>
      </c>
      <c r="K12" s="131">
        <v>100</v>
      </c>
      <c r="L12" s="131"/>
    </row>
    <row r="13" spans="1:12" s="30" customFormat="1" ht="21" customHeight="1">
      <c r="A13" s="129" t="s">
        <v>98</v>
      </c>
      <c r="B13" s="129" t="s">
        <v>85</v>
      </c>
      <c r="C13" s="129" t="s">
        <v>85</v>
      </c>
      <c r="D13" s="130" t="s">
        <v>161</v>
      </c>
      <c r="E13" s="131">
        <v>24842.32</v>
      </c>
      <c r="F13" s="132">
        <v>24742.32</v>
      </c>
      <c r="G13" s="131">
        <v>24019.83</v>
      </c>
      <c r="H13" s="131">
        <v>401.67</v>
      </c>
      <c r="I13" s="131">
        <v>320.82</v>
      </c>
      <c r="J13" s="131">
        <v>100</v>
      </c>
      <c r="K13" s="131">
        <v>100</v>
      </c>
      <c r="L13" s="131"/>
    </row>
    <row r="14" spans="1:12" s="30" customFormat="1" ht="21" customHeight="1">
      <c r="A14" s="129" t="s">
        <v>98</v>
      </c>
      <c r="B14" s="129" t="s">
        <v>85</v>
      </c>
      <c r="C14" s="129" t="s">
        <v>87</v>
      </c>
      <c r="D14" s="130" t="s">
        <v>162</v>
      </c>
      <c r="E14" s="131">
        <v>16311.14</v>
      </c>
      <c r="F14" s="132">
        <v>16011.14</v>
      </c>
      <c r="G14" s="131">
        <v>15682.64</v>
      </c>
      <c r="H14" s="131">
        <v>251.19</v>
      </c>
      <c r="I14" s="131">
        <v>77.31</v>
      </c>
      <c r="J14" s="131">
        <v>300</v>
      </c>
      <c r="K14" s="131">
        <v>300</v>
      </c>
      <c r="L14" s="131"/>
    </row>
    <row r="15" spans="1:12" s="30" customFormat="1" ht="21" customHeight="1">
      <c r="A15" s="129" t="s">
        <v>98</v>
      </c>
      <c r="B15" s="129" t="s">
        <v>85</v>
      </c>
      <c r="C15" s="129" t="s">
        <v>88</v>
      </c>
      <c r="D15" s="130" t="s">
        <v>163</v>
      </c>
      <c r="E15" s="131">
        <v>10815.49</v>
      </c>
      <c r="F15" s="132">
        <v>10457.89</v>
      </c>
      <c r="G15" s="131">
        <v>10234.19</v>
      </c>
      <c r="H15" s="131">
        <v>155.56</v>
      </c>
      <c r="I15" s="131">
        <v>68.14</v>
      </c>
      <c r="J15" s="131">
        <v>357.6</v>
      </c>
      <c r="K15" s="131">
        <v>357.6</v>
      </c>
      <c r="L15" s="131"/>
    </row>
    <row r="16" spans="1:12" s="30" customFormat="1" ht="21" customHeight="1">
      <c r="A16" s="135" t="s">
        <v>98</v>
      </c>
      <c r="B16" s="135" t="s">
        <v>85</v>
      </c>
      <c r="C16" s="135" t="s">
        <v>89</v>
      </c>
      <c r="D16" s="135" t="s">
        <v>164</v>
      </c>
      <c r="E16" s="131">
        <v>27.85</v>
      </c>
      <c r="F16" s="132">
        <v>0</v>
      </c>
      <c r="G16" s="136"/>
      <c r="H16" s="136"/>
      <c r="I16" s="136"/>
      <c r="J16" s="136">
        <v>27.85</v>
      </c>
      <c r="K16" s="136">
        <v>27.85</v>
      </c>
      <c r="L16" s="136"/>
    </row>
    <row r="17" spans="1:12" s="30" customFormat="1" ht="21" customHeight="1">
      <c r="A17" s="135" t="s">
        <v>98</v>
      </c>
      <c r="B17" s="135" t="s">
        <v>85</v>
      </c>
      <c r="C17" s="135" t="s">
        <v>97</v>
      </c>
      <c r="D17" s="135" t="s">
        <v>165</v>
      </c>
      <c r="E17" s="131">
        <v>2083</v>
      </c>
      <c r="F17" s="132">
        <v>0</v>
      </c>
      <c r="G17" s="136"/>
      <c r="H17" s="136"/>
      <c r="I17" s="136"/>
      <c r="J17" s="136">
        <v>2083</v>
      </c>
      <c r="K17" s="136">
        <v>2083</v>
      </c>
      <c r="L17" s="136"/>
    </row>
    <row r="18" spans="1:12" ht="21" customHeight="1">
      <c r="A18" s="135" t="s">
        <v>98</v>
      </c>
      <c r="B18" s="135" t="s">
        <v>87</v>
      </c>
      <c r="C18" s="135" t="s">
        <v>85</v>
      </c>
      <c r="D18" s="135" t="s">
        <v>166</v>
      </c>
      <c r="E18" s="131">
        <v>2206.12</v>
      </c>
      <c r="F18" s="132">
        <v>2050.12</v>
      </c>
      <c r="G18" s="136">
        <v>1990.53</v>
      </c>
      <c r="H18" s="136">
        <v>30.81</v>
      </c>
      <c r="I18" s="136">
        <v>28.78</v>
      </c>
      <c r="J18" s="136">
        <v>156</v>
      </c>
      <c r="K18" s="136">
        <v>156</v>
      </c>
      <c r="L18" s="136"/>
    </row>
    <row r="19" spans="1:12" ht="21" customHeight="1">
      <c r="A19" s="135" t="s">
        <v>98</v>
      </c>
      <c r="B19" s="135" t="s">
        <v>89</v>
      </c>
      <c r="C19" s="135" t="s">
        <v>97</v>
      </c>
      <c r="D19" s="135" t="s">
        <v>167</v>
      </c>
      <c r="E19" s="131">
        <v>167.44</v>
      </c>
      <c r="F19" s="132">
        <v>167.44</v>
      </c>
      <c r="G19" s="135">
        <v>164.81</v>
      </c>
      <c r="H19" s="135">
        <v>2.63</v>
      </c>
      <c r="I19" s="135"/>
      <c r="J19" s="136"/>
      <c r="K19" s="136"/>
      <c r="L19" s="136"/>
    </row>
    <row r="20" spans="1:12" ht="21" customHeight="1">
      <c r="A20" s="135" t="s">
        <v>98</v>
      </c>
      <c r="B20" s="135" t="s">
        <v>101</v>
      </c>
      <c r="C20" s="135" t="s">
        <v>86</v>
      </c>
      <c r="D20" s="135" t="s">
        <v>168</v>
      </c>
      <c r="E20" s="131">
        <v>259.75</v>
      </c>
      <c r="F20" s="132">
        <v>254.74999999999997</v>
      </c>
      <c r="G20" s="136">
        <v>249.42</v>
      </c>
      <c r="H20" s="136">
        <v>3.98</v>
      </c>
      <c r="I20" s="136">
        <v>1.35</v>
      </c>
      <c r="J20" s="136">
        <v>5</v>
      </c>
      <c r="K20" s="136">
        <v>5</v>
      </c>
      <c r="L20" s="136"/>
    </row>
    <row r="21" spans="1:12" ht="21" customHeight="1">
      <c r="A21" s="135" t="s">
        <v>98</v>
      </c>
      <c r="B21" s="135" t="s">
        <v>104</v>
      </c>
      <c r="C21" s="135" t="s">
        <v>86</v>
      </c>
      <c r="D21" s="135" t="s">
        <v>169</v>
      </c>
      <c r="E21" s="131">
        <v>200</v>
      </c>
      <c r="F21" s="132">
        <v>0</v>
      </c>
      <c r="G21" s="136"/>
      <c r="H21" s="136"/>
      <c r="I21" s="136"/>
      <c r="J21" s="136">
        <v>200</v>
      </c>
      <c r="K21" s="136">
        <v>200</v>
      </c>
      <c r="L21" s="136"/>
    </row>
    <row r="22" spans="1:12" ht="21" customHeight="1">
      <c r="A22" s="135" t="s">
        <v>98</v>
      </c>
      <c r="B22" s="135" t="s">
        <v>97</v>
      </c>
      <c r="C22" s="135" t="s">
        <v>97</v>
      </c>
      <c r="D22" s="135" t="s">
        <v>170</v>
      </c>
      <c r="E22" s="131">
        <v>142.5</v>
      </c>
      <c r="F22" s="132">
        <v>0</v>
      </c>
      <c r="G22" s="136"/>
      <c r="H22" s="136"/>
      <c r="I22" s="136"/>
      <c r="J22" s="136">
        <v>142.5</v>
      </c>
      <c r="K22" s="136">
        <v>142.5</v>
      </c>
      <c r="L22" s="136"/>
    </row>
  </sheetData>
  <sheetProtection formatCells="0" formatColumns="0" formatRows="0"/>
  <mergeCells count="4">
    <mergeCell ref="A2:L2"/>
    <mergeCell ref="D4:D5"/>
    <mergeCell ref="E4:E5"/>
    <mergeCell ref="A3:D3"/>
  </mergeCells>
  <phoneticPr fontId="2" type="noConversion"/>
  <printOptions horizontalCentered="1"/>
  <pageMargins left="0" right="0" top="0.59055118110236227" bottom="0.39370078740157483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showZeros="0" topLeftCell="A13" workbookViewId="0">
      <selection sqref="A1:E1"/>
    </sheetView>
  </sheetViews>
  <sheetFormatPr defaultColWidth="6.8984375" defaultRowHeight="10.8"/>
  <cols>
    <col min="1" max="1" width="8" style="37" customWidth="1"/>
    <col min="2" max="2" width="8.69921875" style="37" customWidth="1"/>
    <col min="3" max="3" width="23.59765625" style="37" customWidth="1"/>
    <col min="4" max="4" width="13.8984375" style="153" customWidth="1"/>
    <col min="5" max="5" width="20.5" style="37" customWidth="1"/>
    <col min="6" max="6" width="6.8984375" style="37" customWidth="1"/>
    <col min="7" max="7" width="11" style="37" customWidth="1"/>
    <col min="8" max="8" width="10.69921875" style="37" customWidth="1"/>
    <col min="9" max="181" width="6.8984375" style="37" customWidth="1"/>
    <col min="182" max="16384" width="6.8984375" style="37"/>
  </cols>
  <sheetData>
    <row r="1" spans="1:8" ht="29.25" customHeight="1">
      <c r="A1" s="310" t="s">
        <v>269</v>
      </c>
      <c r="B1" s="310"/>
      <c r="C1" s="310"/>
      <c r="D1" s="310"/>
      <c r="E1" s="310"/>
    </row>
    <row r="2" spans="1:8" ht="20.25" customHeight="1">
      <c r="A2" s="306" t="s">
        <v>213</v>
      </c>
      <c r="B2" s="307"/>
      <c r="C2" s="307"/>
      <c r="D2" s="307"/>
      <c r="E2" s="307"/>
    </row>
    <row r="3" spans="1:8" s="38" customFormat="1" ht="15" customHeight="1">
      <c r="A3" s="309" t="s">
        <v>20</v>
      </c>
      <c r="B3" s="309"/>
      <c r="C3" s="308" t="s">
        <v>43</v>
      </c>
      <c r="D3" s="311" t="s">
        <v>10</v>
      </c>
      <c r="E3" s="312"/>
    </row>
    <row r="4" spans="1:8" s="38" customFormat="1" ht="15" customHeight="1">
      <c r="A4" s="195" t="s">
        <v>24</v>
      </c>
      <c r="B4" s="195" t="s">
        <v>25</v>
      </c>
      <c r="C4" s="308"/>
      <c r="D4" s="196" t="s">
        <v>44</v>
      </c>
      <c r="E4" s="197" t="s">
        <v>82</v>
      </c>
    </row>
    <row r="5" spans="1:8" s="38" customFormat="1" ht="12" customHeight="1">
      <c r="A5" s="198" t="s">
        <v>171</v>
      </c>
      <c r="B5" s="198" t="s">
        <v>171</v>
      </c>
      <c r="C5" s="198" t="s">
        <v>171</v>
      </c>
      <c r="D5" s="199">
        <v>1</v>
      </c>
      <c r="E5" s="199">
        <v>2</v>
      </c>
    </row>
    <row r="6" spans="1:8" s="39" customFormat="1" ht="15" customHeight="1">
      <c r="A6" s="191"/>
      <c r="B6" s="192"/>
      <c r="C6" s="193" t="s">
        <v>155</v>
      </c>
      <c r="D6" s="194">
        <f>SUM(D7,D43,D14,D49)</f>
        <v>58663.139999999992</v>
      </c>
      <c r="E6" s="194">
        <f>SUM(E7,E43,E14,E49)</f>
        <v>58663.139999999992</v>
      </c>
      <c r="H6" s="216"/>
    </row>
    <row r="7" spans="1:8" s="38" customFormat="1" ht="15" customHeight="1">
      <c r="A7" s="211" t="s">
        <v>99</v>
      </c>
      <c r="B7" s="212"/>
      <c r="C7" s="212" t="s">
        <v>214</v>
      </c>
      <c r="D7" s="210">
        <f>SUM(D8:D13)</f>
        <v>55643.119999999995</v>
      </c>
      <c r="E7" s="210">
        <f>SUM(E8:E13)</f>
        <v>55643.119999999995</v>
      </c>
    </row>
    <row r="8" spans="1:8" s="38" customFormat="1" ht="15" customHeight="1">
      <c r="A8" s="191" t="s">
        <v>100</v>
      </c>
      <c r="B8" s="192" t="s">
        <v>86</v>
      </c>
      <c r="C8" s="192" t="s">
        <v>215</v>
      </c>
      <c r="D8" s="194">
        <v>26627.65</v>
      </c>
      <c r="E8" s="194">
        <v>26627.65</v>
      </c>
    </row>
    <row r="9" spans="1:8" s="38" customFormat="1" ht="15" customHeight="1">
      <c r="A9" s="191" t="s">
        <v>100</v>
      </c>
      <c r="B9" s="192" t="s">
        <v>85</v>
      </c>
      <c r="C9" s="192" t="s">
        <v>216</v>
      </c>
      <c r="D9" s="194">
        <f>22.2+1492</f>
        <v>1514.2</v>
      </c>
      <c r="E9" s="194">
        <f>22.2+1492</f>
        <v>1514.2</v>
      </c>
    </row>
    <row r="10" spans="1:8" s="38" customFormat="1" ht="15" customHeight="1">
      <c r="A10" s="191" t="s">
        <v>100</v>
      </c>
      <c r="B10" s="192" t="s">
        <v>87</v>
      </c>
      <c r="C10" s="192" t="s">
        <v>217</v>
      </c>
      <c r="D10" s="194">
        <v>3463.66</v>
      </c>
      <c r="E10" s="194">
        <v>3463.66</v>
      </c>
    </row>
    <row r="11" spans="1:8" s="38" customFormat="1" ht="15" customHeight="1">
      <c r="A11" s="191" t="s">
        <v>100</v>
      </c>
      <c r="B11" s="192" t="s">
        <v>88</v>
      </c>
      <c r="C11" s="192" t="s">
        <v>218</v>
      </c>
      <c r="D11" s="194">
        <v>14313.27</v>
      </c>
      <c r="E11" s="194">
        <v>14313.27</v>
      </c>
    </row>
    <row r="12" spans="1:8" s="38" customFormat="1" ht="15" customHeight="1">
      <c r="A12" s="191" t="s">
        <v>100</v>
      </c>
      <c r="B12" s="192" t="s">
        <v>101</v>
      </c>
      <c r="C12" s="192" t="s">
        <v>219</v>
      </c>
      <c r="D12" s="194">
        <v>9040.84</v>
      </c>
      <c r="E12" s="194">
        <v>9040.84</v>
      </c>
    </row>
    <row r="13" spans="1:8" ht="15" customHeight="1">
      <c r="A13" s="191" t="s">
        <v>100</v>
      </c>
      <c r="B13" s="192" t="s">
        <v>97</v>
      </c>
      <c r="C13" s="192" t="s">
        <v>220</v>
      </c>
      <c r="D13" s="194">
        <v>683.5</v>
      </c>
      <c r="E13" s="194">
        <v>683.5</v>
      </c>
    </row>
    <row r="14" spans="1:8" ht="15" customHeight="1">
      <c r="A14" s="211" t="s">
        <v>102</v>
      </c>
      <c r="B14" s="212"/>
      <c r="C14" s="212" t="s">
        <v>221</v>
      </c>
      <c r="D14" s="210">
        <f>SUM(D15:D42)</f>
        <v>1432.4499999999998</v>
      </c>
      <c r="E14" s="210">
        <f>SUM(E15:E42)</f>
        <v>1432.4499999999998</v>
      </c>
      <c r="F14" s="153">
        <f>E14-D14</f>
        <v>0</v>
      </c>
    </row>
    <row r="15" spans="1:8" ht="15" customHeight="1">
      <c r="A15" s="191" t="s">
        <v>103</v>
      </c>
      <c r="B15" s="192" t="s">
        <v>86</v>
      </c>
      <c r="C15" s="192" t="s">
        <v>222</v>
      </c>
      <c r="D15" s="194">
        <v>190.8</v>
      </c>
      <c r="E15" s="194">
        <v>190.8</v>
      </c>
    </row>
    <row r="16" spans="1:8" ht="15" customHeight="1">
      <c r="A16" s="191" t="s">
        <v>103</v>
      </c>
      <c r="B16" s="192" t="s">
        <v>85</v>
      </c>
      <c r="C16" s="192" t="s">
        <v>223</v>
      </c>
      <c r="D16" s="194">
        <v>26</v>
      </c>
      <c r="E16" s="194">
        <v>26</v>
      </c>
    </row>
    <row r="17" spans="1:5" ht="15" customHeight="1">
      <c r="A17" s="191" t="s">
        <v>103</v>
      </c>
      <c r="B17" s="192" t="s">
        <v>87</v>
      </c>
      <c r="C17" s="192" t="s">
        <v>224</v>
      </c>
      <c r="D17" s="194"/>
      <c r="E17" s="194"/>
    </row>
    <row r="18" spans="1:5" ht="15" customHeight="1">
      <c r="A18" s="191" t="s">
        <v>103</v>
      </c>
      <c r="B18" s="192" t="s">
        <v>88</v>
      </c>
      <c r="C18" s="192" t="s">
        <v>225</v>
      </c>
      <c r="D18" s="194">
        <v>10</v>
      </c>
      <c r="E18" s="194">
        <v>10</v>
      </c>
    </row>
    <row r="19" spans="1:5" ht="15" customHeight="1">
      <c r="A19" s="191" t="s">
        <v>103</v>
      </c>
      <c r="B19" s="192" t="s">
        <v>89</v>
      </c>
      <c r="C19" s="192" t="s">
        <v>226</v>
      </c>
      <c r="D19" s="194">
        <v>3</v>
      </c>
      <c r="E19" s="194">
        <v>3</v>
      </c>
    </row>
    <row r="20" spans="1:5" ht="15" customHeight="1">
      <c r="A20" s="191" t="s">
        <v>103</v>
      </c>
      <c r="B20" s="192" t="s">
        <v>90</v>
      </c>
      <c r="C20" s="192" t="s">
        <v>227</v>
      </c>
      <c r="D20" s="194">
        <v>15</v>
      </c>
      <c r="E20" s="194">
        <v>15</v>
      </c>
    </row>
    <row r="21" spans="1:5" ht="15" customHeight="1">
      <c r="A21" s="191" t="s">
        <v>103</v>
      </c>
      <c r="B21" s="192" t="s">
        <v>101</v>
      </c>
      <c r="C21" s="192" t="s">
        <v>228</v>
      </c>
      <c r="D21" s="194">
        <v>6</v>
      </c>
      <c r="E21" s="194">
        <v>6</v>
      </c>
    </row>
    <row r="22" spans="1:5" ht="15" customHeight="1">
      <c r="A22" s="191" t="s">
        <v>103</v>
      </c>
      <c r="B22" s="192" t="s">
        <v>91</v>
      </c>
      <c r="C22" s="192" t="s">
        <v>229</v>
      </c>
      <c r="D22" s="194"/>
      <c r="E22" s="194"/>
    </row>
    <row r="23" spans="1:5" ht="15" customHeight="1">
      <c r="A23" s="191" t="s">
        <v>103</v>
      </c>
      <c r="B23" s="192" t="s">
        <v>104</v>
      </c>
      <c r="C23" s="192" t="s">
        <v>230</v>
      </c>
      <c r="D23" s="194">
        <v>20</v>
      </c>
      <c r="E23" s="194">
        <v>20</v>
      </c>
    </row>
    <row r="24" spans="1:5" ht="15" customHeight="1">
      <c r="A24" s="191" t="s">
        <v>103</v>
      </c>
      <c r="B24" s="192" t="s">
        <v>92</v>
      </c>
      <c r="C24" s="192" t="s">
        <v>231</v>
      </c>
      <c r="D24" s="194">
        <v>60</v>
      </c>
      <c r="E24" s="194">
        <v>60</v>
      </c>
    </row>
    <row r="25" spans="1:5" ht="15" customHeight="1">
      <c r="A25" s="191" t="s">
        <v>103</v>
      </c>
      <c r="B25" s="192" t="s">
        <v>93</v>
      </c>
      <c r="C25" s="192" t="s">
        <v>232</v>
      </c>
      <c r="D25" s="194"/>
      <c r="E25" s="194"/>
    </row>
    <row r="26" spans="1:5" ht="15" customHeight="1">
      <c r="A26" s="191" t="s">
        <v>103</v>
      </c>
      <c r="B26" s="192" t="s">
        <v>105</v>
      </c>
      <c r="C26" s="192" t="s">
        <v>233</v>
      </c>
      <c r="D26" s="194">
        <v>100</v>
      </c>
      <c r="E26" s="194">
        <v>100</v>
      </c>
    </row>
    <row r="27" spans="1:5" ht="15" customHeight="1">
      <c r="A27" s="191" t="s">
        <v>103</v>
      </c>
      <c r="B27" s="192" t="s">
        <v>94</v>
      </c>
      <c r="C27" s="192" t="s">
        <v>234</v>
      </c>
      <c r="D27" s="194"/>
      <c r="E27" s="194"/>
    </row>
    <row r="28" spans="1:5" ht="15" customHeight="1">
      <c r="A28" s="191" t="s">
        <v>103</v>
      </c>
      <c r="B28" s="192" t="s">
        <v>95</v>
      </c>
      <c r="C28" s="192" t="s">
        <v>235</v>
      </c>
      <c r="D28" s="194"/>
      <c r="E28" s="194"/>
    </row>
    <row r="29" spans="1:5" ht="15" customHeight="1">
      <c r="A29" s="191" t="s">
        <v>103</v>
      </c>
      <c r="B29" s="192" t="s">
        <v>96</v>
      </c>
      <c r="C29" s="192" t="s">
        <v>236</v>
      </c>
      <c r="D29" s="194">
        <v>100</v>
      </c>
      <c r="E29" s="194">
        <v>100</v>
      </c>
    </row>
    <row r="30" spans="1:5" ht="15" customHeight="1">
      <c r="A30" s="191" t="s">
        <v>103</v>
      </c>
      <c r="B30" s="192" t="s">
        <v>106</v>
      </c>
      <c r="C30" s="192" t="s">
        <v>237</v>
      </c>
      <c r="D30" s="194">
        <v>8</v>
      </c>
      <c r="E30" s="194">
        <v>8</v>
      </c>
    </row>
    <row r="31" spans="1:5" ht="15" customHeight="1">
      <c r="A31" s="191" t="s">
        <v>103</v>
      </c>
      <c r="B31" s="192" t="s">
        <v>107</v>
      </c>
      <c r="C31" s="192" t="s">
        <v>238</v>
      </c>
      <c r="D31" s="194"/>
      <c r="E31" s="194"/>
    </row>
    <row r="32" spans="1:5" ht="15" customHeight="1">
      <c r="A32" s="191" t="s">
        <v>103</v>
      </c>
      <c r="B32" s="192" t="s">
        <v>108</v>
      </c>
      <c r="C32" s="192" t="s">
        <v>239</v>
      </c>
      <c r="D32" s="194"/>
      <c r="E32" s="194"/>
    </row>
    <row r="33" spans="1:5" ht="15" customHeight="1">
      <c r="A33" s="191" t="s">
        <v>103</v>
      </c>
      <c r="B33" s="192" t="s">
        <v>109</v>
      </c>
      <c r="C33" s="192" t="s">
        <v>240</v>
      </c>
      <c r="D33" s="194"/>
      <c r="E33" s="194"/>
    </row>
    <row r="34" spans="1:5" ht="15" customHeight="1">
      <c r="A34" s="191" t="s">
        <v>103</v>
      </c>
      <c r="B34" s="192" t="s">
        <v>110</v>
      </c>
      <c r="C34" s="192" t="s">
        <v>241</v>
      </c>
      <c r="D34" s="194"/>
      <c r="E34" s="194"/>
    </row>
    <row r="35" spans="1:5" ht="15" customHeight="1">
      <c r="A35" s="192" t="s">
        <v>103</v>
      </c>
      <c r="B35" s="192" t="s">
        <v>111</v>
      </c>
      <c r="C35" s="192" t="s">
        <v>242</v>
      </c>
      <c r="D35" s="194"/>
      <c r="E35" s="194"/>
    </row>
    <row r="36" spans="1:5" ht="15" customHeight="1">
      <c r="A36" s="191" t="s">
        <v>103</v>
      </c>
      <c r="B36" s="192" t="s">
        <v>112</v>
      </c>
      <c r="C36" s="192" t="s">
        <v>243</v>
      </c>
      <c r="D36" s="194"/>
      <c r="E36" s="194"/>
    </row>
    <row r="37" spans="1:5" ht="15" customHeight="1">
      <c r="A37" s="191" t="s">
        <v>103</v>
      </c>
      <c r="B37" s="192" t="s">
        <v>113</v>
      </c>
      <c r="C37" s="192" t="s">
        <v>244</v>
      </c>
      <c r="D37" s="194">
        <v>863.65</v>
      </c>
      <c r="E37" s="194">
        <v>863.65</v>
      </c>
    </row>
    <row r="38" spans="1:5" ht="15" customHeight="1">
      <c r="A38" s="191" t="s">
        <v>103</v>
      </c>
      <c r="B38" s="192" t="s">
        <v>114</v>
      </c>
      <c r="C38" s="192" t="s">
        <v>245</v>
      </c>
      <c r="D38" s="194"/>
      <c r="E38" s="194"/>
    </row>
    <row r="39" spans="1:5" ht="15" customHeight="1">
      <c r="A39" s="191" t="s">
        <v>103</v>
      </c>
      <c r="B39" s="192" t="s">
        <v>115</v>
      </c>
      <c r="C39" s="192" t="s">
        <v>246</v>
      </c>
      <c r="D39" s="194"/>
      <c r="E39" s="194"/>
    </row>
    <row r="40" spans="1:5" ht="15" customHeight="1">
      <c r="A40" s="191" t="s">
        <v>103</v>
      </c>
      <c r="B40" s="192" t="s">
        <v>116</v>
      </c>
      <c r="C40" s="192" t="s">
        <v>247</v>
      </c>
      <c r="D40" s="194"/>
      <c r="E40" s="194"/>
    </row>
    <row r="41" spans="1:5" ht="15" customHeight="1">
      <c r="A41" s="191" t="s">
        <v>103</v>
      </c>
      <c r="B41" s="192" t="s">
        <v>117</v>
      </c>
      <c r="C41" s="192" t="s">
        <v>248</v>
      </c>
      <c r="D41" s="194"/>
      <c r="E41" s="194"/>
    </row>
    <row r="42" spans="1:5" ht="15" customHeight="1">
      <c r="A42" s="191" t="s">
        <v>103</v>
      </c>
      <c r="B42" s="192" t="s">
        <v>97</v>
      </c>
      <c r="C42" s="192" t="s">
        <v>249</v>
      </c>
      <c r="D42" s="194">
        <v>30</v>
      </c>
      <c r="E42" s="194">
        <v>30</v>
      </c>
    </row>
    <row r="43" spans="1:5" ht="15" customHeight="1">
      <c r="A43" s="211" t="s">
        <v>118</v>
      </c>
      <c r="B43" s="212"/>
      <c r="C43" s="212" t="s">
        <v>250</v>
      </c>
      <c r="D43" s="210">
        <f>SUM(D44:D47)</f>
        <v>1387.5700000000002</v>
      </c>
      <c r="E43" s="210">
        <f>SUM(E44:E47)</f>
        <v>1387.5700000000002</v>
      </c>
    </row>
    <row r="44" spans="1:5" ht="15" customHeight="1">
      <c r="A44" s="191" t="s">
        <v>119</v>
      </c>
      <c r="B44" s="192" t="s">
        <v>86</v>
      </c>
      <c r="C44" s="193" t="s">
        <v>251</v>
      </c>
      <c r="D44" s="194">
        <v>109.91</v>
      </c>
      <c r="E44" s="194">
        <v>109.91</v>
      </c>
    </row>
    <row r="45" spans="1:5" ht="15" customHeight="1">
      <c r="A45" s="191" t="s">
        <v>119</v>
      </c>
      <c r="B45" s="192" t="s">
        <v>85</v>
      </c>
      <c r="C45" s="193" t="s">
        <v>252</v>
      </c>
      <c r="D45" s="194">
        <v>33.85</v>
      </c>
      <c r="E45" s="194">
        <v>33.85</v>
      </c>
    </row>
    <row r="46" spans="1:5" ht="15" customHeight="1">
      <c r="A46" s="191" t="s">
        <v>172</v>
      </c>
      <c r="B46" s="192" t="s">
        <v>173</v>
      </c>
      <c r="C46" s="193" t="s">
        <v>253</v>
      </c>
      <c r="D46" s="194">
        <v>402.36</v>
      </c>
      <c r="E46" s="194">
        <v>402.36</v>
      </c>
    </row>
    <row r="47" spans="1:5" ht="13.8">
      <c r="A47" s="191" t="s">
        <v>172</v>
      </c>
      <c r="B47" s="192" t="s">
        <v>257</v>
      </c>
      <c r="C47" s="193" t="s">
        <v>258</v>
      </c>
      <c r="D47" s="194">
        <v>841.45</v>
      </c>
      <c r="E47" s="194">
        <v>841.45</v>
      </c>
    </row>
    <row r="48" spans="1:5" ht="13.8">
      <c r="A48" s="211">
        <v>309</v>
      </c>
      <c r="B48" s="211"/>
      <c r="C48" s="211" t="s">
        <v>259</v>
      </c>
      <c r="D48" s="217" t="s">
        <v>263</v>
      </c>
      <c r="E48" s="217" t="s">
        <v>263</v>
      </c>
    </row>
    <row r="49" spans="1:5" ht="14.4">
      <c r="A49" s="191" t="s">
        <v>260</v>
      </c>
      <c r="B49" s="191" t="s">
        <v>261</v>
      </c>
      <c r="C49" s="213" t="s">
        <v>262</v>
      </c>
      <c r="D49" s="214">
        <v>200</v>
      </c>
      <c r="E49" s="215">
        <v>200</v>
      </c>
    </row>
  </sheetData>
  <sheetProtection formatCells="0" formatColumns="0" formatRows="0"/>
  <mergeCells count="5">
    <mergeCell ref="A2:E2"/>
    <mergeCell ref="C3:C4"/>
    <mergeCell ref="A3:B3"/>
    <mergeCell ref="A1:E1"/>
    <mergeCell ref="D3:E3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tabSelected="1" workbookViewId="0">
      <selection activeCell="C8" sqref="C8"/>
    </sheetView>
  </sheetViews>
  <sheetFormatPr defaultRowHeight="15.6"/>
  <cols>
    <col min="1" max="1" width="46.09765625" customWidth="1"/>
    <col min="2" max="2" width="46.3984375" customWidth="1"/>
    <col min="3" max="3" width="27" customWidth="1"/>
  </cols>
  <sheetData>
    <row r="1" spans="1:3" ht="17.25" customHeight="1">
      <c r="B1" s="154" t="s">
        <v>255</v>
      </c>
    </row>
    <row r="2" spans="1:3" s="40" customFormat="1" ht="29.25" customHeight="1">
      <c r="A2" s="313" t="s">
        <v>270</v>
      </c>
      <c r="B2" s="313"/>
      <c r="C2" s="71"/>
    </row>
    <row r="3" spans="1:3" s="42" customFormat="1" ht="20.25" customHeight="1">
      <c r="A3" s="86" t="s">
        <v>126</v>
      </c>
      <c r="B3" s="200" t="s">
        <v>254</v>
      </c>
    </row>
    <row r="4" spans="1:3" s="42" customFormat="1" ht="30" customHeight="1">
      <c r="A4" s="41" t="s">
        <v>83</v>
      </c>
      <c r="B4" s="70" t="s">
        <v>256</v>
      </c>
      <c r="C4"/>
    </row>
    <row r="5" spans="1:3" s="86" customFormat="1" ht="30" customHeight="1">
      <c r="A5" s="85" t="s">
        <v>46</v>
      </c>
      <c r="B5" s="219">
        <v>81.5</v>
      </c>
      <c r="C5" s="80"/>
    </row>
    <row r="6" spans="1:3" s="86" customFormat="1" ht="30" customHeight="1">
      <c r="A6" s="87" t="s">
        <v>47</v>
      </c>
      <c r="B6" s="219">
        <v>0</v>
      </c>
      <c r="C6" s="80"/>
    </row>
    <row r="7" spans="1:3" s="86" customFormat="1" ht="30" customHeight="1">
      <c r="A7" s="87" t="s">
        <v>48</v>
      </c>
      <c r="B7" s="219">
        <v>79</v>
      </c>
      <c r="C7" s="80"/>
    </row>
    <row r="8" spans="1:3" s="86" customFormat="1" ht="30" customHeight="1">
      <c r="A8" s="87" t="s">
        <v>49</v>
      </c>
      <c r="B8" s="219">
        <v>2.5</v>
      </c>
      <c r="C8" s="80"/>
    </row>
    <row r="9" spans="1:3" s="86" customFormat="1" ht="30" customHeight="1">
      <c r="A9" s="109" t="s">
        <v>50</v>
      </c>
      <c r="B9" s="219">
        <v>2.5</v>
      </c>
      <c r="C9" s="80"/>
    </row>
    <row r="10" spans="1:3" s="86" customFormat="1" ht="30" customHeight="1">
      <c r="A10" s="109" t="s">
        <v>51</v>
      </c>
      <c r="B10" s="219">
        <v>0</v>
      </c>
      <c r="C10" s="80"/>
    </row>
    <row r="11" spans="1:3" s="42" customFormat="1" ht="30" customHeight="1">
      <c r="A11" s="65"/>
      <c r="B11" s="65"/>
      <c r="C11"/>
    </row>
    <row r="12" spans="1:3" s="42" customFormat="1" ht="114.6" customHeight="1">
      <c r="A12" s="314" t="s">
        <v>45</v>
      </c>
      <c r="B12" s="314"/>
      <c r="C12"/>
    </row>
    <row r="13" spans="1:3" s="42" customFormat="1">
      <c r="A13"/>
      <c r="B13"/>
      <c r="C13"/>
    </row>
    <row r="14" spans="1:3" s="42" customFormat="1">
      <c r="A14"/>
      <c r="B14"/>
      <c r="C14"/>
    </row>
    <row r="15" spans="1:3" s="42" customFormat="1">
      <c r="A15"/>
      <c r="B15"/>
      <c r="C15"/>
    </row>
    <row r="16" spans="1:3" s="42" customFormat="1">
      <c r="A16"/>
      <c r="B16"/>
      <c r="C16"/>
    </row>
    <row r="17" spans="1:3" s="42" customFormat="1">
      <c r="A17"/>
      <c r="B17"/>
      <c r="C17"/>
    </row>
    <row r="18" spans="1:3" s="42" customFormat="1"/>
    <row r="19" spans="1:3" s="42" customFormat="1"/>
    <row r="20" spans="1:3" s="42" customFormat="1"/>
    <row r="21" spans="1:3" s="42" customFormat="1"/>
    <row r="22" spans="1:3" s="42" customFormat="1"/>
    <row r="23" spans="1:3" s="42" customFormat="1"/>
    <row r="24" spans="1:3" s="42" customFormat="1"/>
    <row r="25" spans="1:3" s="42" customFormat="1"/>
    <row r="26" spans="1:3" s="42" customFormat="1"/>
    <row r="27" spans="1:3" s="42" customFormat="1"/>
    <row r="28" spans="1:3" s="42" customFormat="1"/>
    <row r="29" spans="1:3" s="42" customFormat="1"/>
    <row r="30" spans="1:3" s="42" customFormat="1"/>
    <row r="31" spans="1:3" s="42" customFormat="1"/>
    <row r="32" spans="1:3" s="42" customFormat="1"/>
    <row r="33" s="42" customFormat="1"/>
    <row r="34" s="42" customFormat="1"/>
    <row r="35" s="42" customFormat="1"/>
    <row r="36" s="42" customFormat="1"/>
  </sheetData>
  <sheetProtection formatCells="0" formatColumns="0" formatRows="0"/>
  <mergeCells count="2">
    <mergeCell ref="A2:B2"/>
    <mergeCell ref="A12:B12"/>
  </mergeCell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showZeros="0" workbookViewId="0">
      <selection activeCell="I12" sqref="I12"/>
    </sheetView>
  </sheetViews>
  <sheetFormatPr defaultColWidth="7.19921875" defaultRowHeight="10.8"/>
  <cols>
    <col min="1" max="1" width="5.5" style="23" customWidth="1"/>
    <col min="2" max="3" width="4.8984375" style="23" customWidth="1"/>
    <col min="4" max="4" width="6.5" style="23" customWidth="1"/>
    <col min="5" max="5" width="18.19921875" style="23" customWidth="1"/>
    <col min="6" max="6" width="12.69921875" style="23" customWidth="1"/>
    <col min="7" max="13" width="10.8984375" style="23" customWidth="1"/>
    <col min="14" max="245" width="7.19921875" style="23" customWidth="1"/>
    <col min="246" max="16384" width="7.19921875" style="23"/>
  </cols>
  <sheetData>
    <row r="1" spans="1:13" ht="25.5" customHeight="1">
      <c r="A1" s="91"/>
      <c r="B1" s="91"/>
      <c r="C1" s="92"/>
      <c r="D1" s="93"/>
      <c r="E1" s="94"/>
      <c r="F1" s="95"/>
      <c r="G1" s="95"/>
      <c r="H1" s="95"/>
      <c r="I1" s="96"/>
      <c r="J1" s="95"/>
      <c r="K1" s="95"/>
      <c r="L1" s="315" t="s">
        <v>120</v>
      </c>
      <c r="M1" s="315"/>
    </row>
    <row r="2" spans="1:13" ht="30" customHeight="1">
      <c r="A2" s="301" t="s">
        <v>271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s="152" customFormat="1" ht="32.25" customHeight="1">
      <c r="A3" s="317" t="s">
        <v>128</v>
      </c>
      <c r="B3" s="318"/>
      <c r="C3" s="318"/>
      <c r="D3" s="318"/>
      <c r="E3" s="318"/>
      <c r="F3" s="150"/>
      <c r="G3" s="151"/>
      <c r="H3" s="151"/>
      <c r="I3" s="151"/>
      <c r="J3" s="151"/>
      <c r="K3" s="151"/>
      <c r="L3" s="319" t="s">
        <v>0</v>
      </c>
      <c r="M3" s="319"/>
    </row>
    <row r="4" spans="1:13" s="30" customFormat="1" ht="25.5" customHeight="1">
      <c r="A4" s="97" t="s">
        <v>20</v>
      </c>
      <c r="B4" s="98"/>
      <c r="C4" s="98"/>
      <c r="D4" s="316" t="s">
        <v>21</v>
      </c>
      <c r="E4" s="316" t="s">
        <v>22</v>
      </c>
      <c r="F4" s="316" t="s">
        <v>23</v>
      </c>
      <c r="G4" s="100" t="s">
        <v>31</v>
      </c>
      <c r="H4" s="100"/>
      <c r="I4" s="100"/>
      <c r="J4" s="101"/>
      <c r="K4" s="102" t="s">
        <v>32</v>
      </c>
      <c r="L4" s="100"/>
      <c r="M4" s="101"/>
    </row>
    <row r="5" spans="1:13" s="30" customFormat="1" ht="37.5" customHeight="1">
      <c r="A5" s="104" t="s">
        <v>24</v>
      </c>
      <c r="B5" s="105" t="s">
        <v>25</v>
      </c>
      <c r="C5" s="105" t="s">
        <v>26</v>
      </c>
      <c r="D5" s="316"/>
      <c r="E5" s="316"/>
      <c r="F5" s="316"/>
      <c r="G5" s="106" t="s">
        <v>5</v>
      </c>
      <c r="H5" s="99" t="s">
        <v>33</v>
      </c>
      <c r="I5" s="99" t="s">
        <v>34</v>
      </c>
      <c r="J5" s="99" t="s">
        <v>35</v>
      </c>
      <c r="K5" s="99" t="s">
        <v>5</v>
      </c>
      <c r="L5" s="99" t="s">
        <v>121</v>
      </c>
      <c r="M5" s="99" t="s">
        <v>122</v>
      </c>
    </row>
    <row r="6" spans="1:13" s="30" customFormat="1" ht="34.5" customHeight="1">
      <c r="A6" s="104" t="s">
        <v>171</v>
      </c>
      <c r="B6" s="104" t="s">
        <v>171</v>
      </c>
      <c r="C6" s="104" t="s">
        <v>171</v>
      </c>
      <c r="D6" s="104" t="s">
        <v>171</v>
      </c>
      <c r="E6" s="104" t="s">
        <v>171</v>
      </c>
      <c r="F6" s="108">
        <v>1</v>
      </c>
      <c r="G6" s="108">
        <v>2</v>
      </c>
      <c r="H6" s="108">
        <v>3</v>
      </c>
      <c r="I6" s="108">
        <v>4</v>
      </c>
      <c r="J6" s="108">
        <v>5</v>
      </c>
      <c r="K6" s="108">
        <v>6</v>
      </c>
      <c r="L6" s="108">
        <v>7</v>
      </c>
      <c r="M6" s="108">
        <v>8</v>
      </c>
    </row>
    <row r="7" spans="1:13" s="30" customFormat="1" ht="33" customHeight="1">
      <c r="A7" s="104"/>
      <c r="B7" s="105"/>
      <c r="C7" s="105"/>
      <c r="D7" s="108"/>
      <c r="E7" s="99"/>
      <c r="F7" s="218" t="s">
        <v>127</v>
      </c>
      <c r="G7" s="218" t="s">
        <v>127</v>
      </c>
      <c r="H7" s="218" t="s">
        <v>127</v>
      </c>
      <c r="I7" s="218" t="s">
        <v>127</v>
      </c>
      <c r="J7" s="218" t="s">
        <v>127</v>
      </c>
      <c r="K7" s="218" t="s">
        <v>127</v>
      </c>
      <c r="L7" s="218" t="s">
        <v>127</v>
      </c>
      <c r="M7" s="218" t="s">
        <v>127</v>
      </c>
    </row>
    <row r="8" spans="1:13" s="107" customFormat="1" ht="35.25" customHeight="1">
      <c r="A8" s="99"/>
      <c r="B8" s="90"/>
      <c r="C8" s="90"/>
      <c r="D8" s="89"/>
      <c r="E8" s="88"/>
      <c r="F8" s="84"/>
      <c r="G8" s="84"/>
      <c r="H8" s="84">
        <v>0</v>
      </c>
      <c r="I8" s="84"/>
      <c r="J8" s="84"/>
      <c r="K8" s="84"/>
      <c r="L8" s="84"/>
      <c r="M8" s="84"/>
    </row>
    <row r="9" spans="1:13" s="30" customFormat="1" ht="33" customHeight="1">
      <c r="A9" s="320" t="s">
        <v>272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</row>
    <row r="10" spans="1:13" s="30" customFormat="1" ht="20.25" customHeight="1">
      <c r="A10" s="107"/>
      <c r="B10" s="107"/>
      <c r="C10" s="107"/>
      <c r="D10" s="107"/>
      <c r="E10" s="107"/>
      <c r="F10" s="107"/>
      <c r="G10" s="107"/>
      <c r="H10" s="103"/>
      <c r="I10" s="103"/>
      <c r="J10" s="103"/>
      <c r="K10" s="103"/>
      <c r="L10" s="103"/>
      <c r="M10" s="103"/>
    </row>
    <row r="11" spans="1:13" s="30" customFormat="1" ht="20.25" customHeight="1">
      <c r="A11" s="103"/>
      <c r="B11" s="107"/>
      <c r="C11" s="107"/>
      <c r="D11" s="107"/>
      <c r="E11" s="107"/>
      <c r="F11" s="107"/>
      <c r="G11" s="107"/>
      <c r="H11" s="107"/>
      <c r="I11" s="103"/>
      <c r="J11" s="103"/>
      <c r="K11" s="103"/>
      <c r="L11" s="103"/>
      <c r="M11" s="103"/>
    </row>
    <row r="12" spans="1:13" s="30" customFormat="1" ht="20.25" customHeight="1">
      <c r="A12" s="103"/>
      <c r="B12" s="103"/>
      <c r="C12" s="103"/>
      <c r="D12" s="107"/>
      <c r="E12" s="107"/>
      <c r="F12" s="107"/>
      <c r="G12" s="107"/>
      <c r="H12" s="107"/>
      <c r="I12" s="103"/>
      <c r="J12" s="103"/>
      <c r="K12" s="103"/>
      <c r="L12" s="103"/>
      <c r="M12" s="103"/>
    </row>
    <row r="13" spans="1:13" s="30" customFormat="1" ht="20.25" customHeight="1">
      <c r="A13" s="103"/>
      <c r="B13" s="103"/>
      <c r="C13" s="103"/>
      <c r="D13" s="103"/>
      <c r="E13" s="107"/>
      <c r="F13" s="103"/>
      <c r="G13" s="107"/>
      <c r="H13" s="107"/>
      <c r="I13" s="103"/>
      <c r="J13" s="103"/>
      <c r="K13" s="103"/>
      <c r="L13" s="103"/>
      <c r="M13" s="103"/>
    </row>
    <row r="14" spans="1:13" s="30" customFormat="1" ht="20.25" customHeight="1">
      <c r="A14" s="103"/>
      <c r="B14" s="103"/>
      <c r="C14" s="103"/>
      <c r="D14" s="103"/>
      <c r="E14" s="103"/>
      <c r="F14" s="103"/>
      <c r="G14" s="103"/>
      <c r="H14" s="107"/>
      <c r="I14" s="103"/>
      <c r="J14" s="103"/>
      <c r="K14" s="103"/>
      <c r="L14" s="103"/>
      <c r="M14" s="103"/>
    </row>
    <row r="15" spans="1:13" s="30" customFormat="1" ht="14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s="30" customFormat="1" ht="14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s="30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3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3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3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3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3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3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3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3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3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3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3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3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0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8">
    <mergeCell ref="A9:M9"/>
    <mergeCell ref="L1:M1"/>
    <mergeCell ref="A2:M2"/>
    <mergeCell ref="D4:D5"/>
    <mergeCell ref="E4:E5"/>
    <mergeCell ref="F4:F5"/>
    <mergeCell ref="A3:E3"/>
    <mergeCell ref="L3:M3"/>
  </mergeCells>
  <phoneticPr fontId="2" type="noConversion"/>
  <printOptions horizontalCentered="1"/>
  <pageMargins left="0" right="0" top="0.59055118110236227" bottom="0.39370078740157483" header="0" footer="0"/>
  <pageSetup paperSize="9" scale="9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10</vt:i4>
      </vt:variant>
    </vt:vector>
  </HeadingPairs>
  <TitlesOfParts>
    <vt:vector size="1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'2部门收入总体情况表'!Print_Area</vt:lpstr>
      <vt:lpstr>'4财政拨款收支总体情况表'!Print_Area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'8政府性基金支出情况表'!Print_Titles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l</cp:lastModifiedBy>
  <cp:lastPrinted>2019-03-27T10:57:18Z</cp:lastPrinted>
  <dcterms:created xsi:type="dcterms:W3CDTF">2016-12-14T09:11:44Z</dcterms:created>
  <dcterms:modified xsi:type="dcterms:W3CDTF">2021-06-04T00:51:32Z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